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19440" windowHeight="7755" tabRatio="707" activeTab="11"/>
  </bookViews>
  <sheets>
    <sheet name="Jan 2019" sheetId="1" r:id="rId1"/>
    <sheet name="Feb 2019" sheetId="2" r:id="rId2"/>
    <sheet name="Mar 2019" sheetId="3" r:id="rId3"/>
    <sheet name="Apr 2019" sheetId="4" r:id="rId4"/>
    <sheet name="Mai 2019" sheetId="5" r:id="rId5"/>
    <sheet name="Jun 2019" sheetId="6" r:id="rId6"/>
    <sheet name="Jul 2019" sheetId="7" r:id="rId7"/>
    <sheet name="Aug 2019" sheetId="8" r:id="rId8"/>
    <sheet name="Sep 2019" sheetId="9" r:id="rId9"/>
    <sheet name="Okt 2019" sheetId="10" r:id="rId10"/>
    <sheet name="Nov 2019" sheetId="11" r:id="rId11"/>
    <sheet name="Dez 2019" sheetId="12" r:id="rId12"/>
  </sheets>
  <definedNames>
    <definedName name="auswahl">'Jan 2019'!$H$7:$H$12</definedName>
  </definedNames>
  <calcPr calcId="162913" concurrentCalc="0"/>
</workbook>
</file>

<file path=xl/calcChain.xml><?xml version="1.0" encoding="utf-8"?>
<calcChain xmlns="http://schemas.openxmlformats.org/spreadsheetml/2006/main">
  <c r="E35" i="12" l="1"/>
  <c r="E34" i="12"/>
  <c r="E28" i="12"/>
  <c r="E27" i="12"/>
  <c r="E21" i="12"/>
  <c r="E20" i="12"/>
  <c r="E14" i="12"/>
  <c r="E13" i="12"/>
  <c r="E7" i="12"/>
  <c r="E36" i="11"/>
  <c r="E30" i="11"/>
  <c r="E29" i="11"/>
  <c r="E23" i="11"/>
  <c r="E22" i="11"/>
  <c r="E16" i="11"/>
  <c r="E15" i="11"/>
  <c r="E9" i="11"/>
  <c r="E8" i="11"/>
  <c r="E33" i="10"/>
  <c r="E32" i="10"/>
  <c r="E26" i="10"/>
  <c r="E25" i="10"/>
  <c r="E19" i="10"/>
  <c r="E18" i="10"/>
  <c r="E12" i="10"/>
  <c r="E11" i="10"/>
  <c r="E35" i="9"/>
  <c r="E34" i="9"/>
  <c r="E28" i="9"/>
  <c r="E27" i="9"/>
  <c r="E21" i="9"/>
  <c r="E20" i="9"/>
  <c r="E14" i="9"/>
  <c r="E13" i="9"/>
  <c r="E7" i="9"/>
  <c r="E37" i="8"/>
  <c r="E31" i="8"/>
  <c r="E30" i="8"/>
  <c r="E24" i="8"/>
  <c r="E23" i="8"/>
  <c r="E17" i="8"/>
  <c r="E16" i="8"/>
  <c r="E10" i="8"/>
  <c r="E9" i="8"/>
  <c r="E34" i="7"/>
  <c r="E33" i="7"/>
  <c r="E27" i="7"/>
  <c r="E26" i="7"/>
  <c r="E20" i="7"/>
  <c r="E19" i="7"/>
  <c r="E13" i="7"/>
  <c r="E12" i="7"/>
  <c r="E36" i="6"/>
  <c r="E35" i="6"/>
  <c r="E29" i="6"/>
  <c r="E28" i="6"/>
  <c r="E22" i="6"/>
  <c r="E21" i="6"/>
  <c r="E15" i="6"/>
  <c r="E14" i="6"/>
  <c r="E8" i="6"/>
  <c r="E7" i="6"/>
  <c r="E32" i="5"/>
  <c r="E31" i="5"/>
  <c r="E25" i="5"/>
  <c r="E24" i="5"/>
  <c r="E18" i="5"/>
  <c r="E17" i="5"/>
  <c r="E11" i="5"/>
  <c r="E10" i="5"/>
  <c r="E34" i="4"/>
  <c r="E33" i="4"/>
  <c r="E27" i="4"/>
  <c r="E26" i="4"/>
  <c r="E20" i="4"/>
  <c r="E19" i="4"/>
  <c r="E13" i="4"/>
  <c r="E12" i="4"/>
  <c r="E37" i="3"/>
  <c r="E36" i="3"/>
  <c r="E30" i="3"/>
  <c r="E29" i="3"/>
  <c r="E23" i="3"/>
  <c r="E22" i="3"/>
  <c r="E16" i="3"/>
  <c r="E15" i="3"/>
  <c r="E9" i="3"/>
  <c r="E8" i="3"/>
  <c r="E30" i="2"/>
  <c r="E29" i="2"/>
  <c r="E23" i="2"/>
  <c r="E22" i="2"/>
  <c r="E16" i="2"/>
  <c r="E15" i="2"/>
  <c r="E9" i="2"/>
  <c r="E8" i="2"/>
  <c r="E33" i="1"/>
  <c r="E32" i="1"/>
  <c r="E26" i="1"/>
  <c r="E25" i="1"/>
  <c r="E19" i="1"/>
  <c r="E18" i="1"/>
  <c r="E12" i="1"/>
  <c r="E11" i="1"/>
  <c r="E37" i="12"/>
  <c r="E32" i="12"/>
  <c r="E31" i="12"/>
  <c r="E30" i="12"/>
  <c r="E9" i="10"/>
  <c r="E16" i="6"/>
  <c r="E36" i="5"/>
  <c r="E7" i="5"/>
  <c r="E28" i="4"/>
  <c r="E25" i="4"/>
  <c r="E7" i="1"/>
  <c r="E47" i="2"/>
  <c r="E47" i="3"/>
  <c r="E47" i="4"/>
  <c r="E47" i="5"/>
  <c r="E47" i="6"/>
  <c r="E47" i="7"/>
  <c r="E47" i="8"/>
  <c r="E47" i="9"/>
  <c r="E47" i="10"/>
  <c r="E47" i="11"/>
  <c r="E47" i="12"/>
  <c r="E48" i="12"/>
  <c r="D10" i="12"/>
  <c r="E10" i="12"/>
  <c r="D9" i="12"/>
  <c r="E9" i="12"/>
  <c r="D17" i="12"/>
  <c r="E17" i="12"/>
  <c r="D16" i="12"/>
  <c r="E16" i="12"/>
  <c r="D24" i="12"/>
  <c r="E24" i="12"/>
  <c r="D23" i="12"/>
  <c r="E23" i="12"/>
  <c r="D32" i="12"/>
  <c r="D31" i="12"/>
  <c r="D30" i="12"/>
  <c r="D37" i="12"/>
  <c r="E48" i="11"/>
  <c r="D33" i="11"/>
  <c r="E33" i="11"/>
  <c r="D32" i="11"/>
  <c r="E32" i="11"/>
  <c r="D26" i="11"/>
  <c r="E26" i="11"/>
  <c r="D25" i="11"/>
  <c r="E25" i="11"/>
  <c r="D19" i="11"/>
  <c r="E19" i="11"/>
  <c r="D18" i="11"/>
  <c r="E18" i="11"/>
  <c r="D12" i="11"/>
  <c r="E12" i="11"/>
  <c r="D11" i="11"/>
  <c r="E11" i="11"/>
  <c r="E48" i="10"/>
  <c r="D36" i="10"/>
  <c r="E36" i="10"/>
  <c r="D35" i="10"/>
  <c r="E35" i="10"/>
  <c r="D29" i="10"/>
  <c r="E29" i="10"/>
  <c r="D28" i="10"/>
  <c r="E28" i="10"/>
  <c r="D22" i="10"/>
  <c r="E22" i="10"/>
  <c r="D21" i="10"/>
  <c r="E21" i="10"/>
  <c r="D15" i="10"/>
  <c r="E15" i="10"/>
  <c r="D14" i="10"/>
  <c r="E14" i="10"/>
  <c r="D9" i="10"/>
  <c r="D8" i="10"/>
  <c r="E8" i="10"/>
  <c r="D7" i="10"/>
  <c r="E7" i="10"/>
  <c r="E48" i="9"/>
  <c r="D31" i="9"/>
  <c r="E31" i="9"/>
  <c r="D30" i="9"/>
  <c r="E30" i="9"/>
  <c r="D24" i="9"/>
  <c r="E24" i="9"/>
  <c r="D23" i="9"/>
  <c r="E23" i="9"/>
  <c r="D17" i="9"/>
  <c r="E17" i="9"/>
  <c r="D16" i="9"/>
  <c r="E16" i="9"/>
  <c r="D10" i="9"/>
  <c r="E10" i="9"/>
  <c r="D9" i="9"/>
  <c r="E9" i="9"/>
  <c r="E48" i="8"/>
  <c r="D34" i="8"/>
  <c r="E34" i="8"/>
  <c r="D33" i="8"/>
  <c r="E33" i="8"/>
  <c r="D27" i="8"/>
  <c r="E27" i="8"/>
  <c r="D26" i="8"/>
  <c r="E26" i="8"/>
  <c r="D20" i="8"/>
  <c r="E20" i="8"/>
  <c r="D19" i="8"/>
  <c r="E19" i="8"/>
  <c r="D13" i="8"/>
  <c r="E13" i="8"/>
  <c r="D12" i="8"/>
  <c r="E12" i="8"/>
  <c r="E48" i="7"/>
  <c r="D37" i="7"/>
  <c r="E37" i="7"/>
  <c r="D36" i="7"/>
  <c r="E36" i="7"/>
  <c r="D30" i="7"/>
  <c r="E30" i="7"/>
  <c r="D29" i="7"/>
  <c r="E29" i="7"/>
  <c r="D23" i="7"/>
  <c r="E23" i="7"/>
  <c r="D22" i="7"/>
  <c r="E22" i="7"/>
  <c r="D16" i="7"/>
  <c r="E16" i="7"/>
  <c r="D15" i="7"/>
  <c r="E15" i="7"/>
  <c r="D9" i="7"/>
  <c r="E9" i="7"/>
  <c r="D8" i="7"/>
  <c r="E8" i="7"/>
  <c r="E48" i="6"/>
  <c r="D32" i="6"/>
  <c r="E32" i="6"/>
  <c r="D31" i="6"/>
  <c r="E31" i="6"/>
  <c r="D25" i="6"/>
  <c r="E25" i="6"/>
  <c r="D24" i="6"/>
  <c r="E24" i="6"/>
  <c r="D18" i="6"/>
  <c r="E18" i="6"/>
  <c r="D17" i="6"/>
  <c r="E17" i="6"/>
  <c r="D11" i="6"/>
  <c r="E11" i="6"/>
  <c r="D10" i="6"/>
  <c r="E10" i="6"/>
  <c r="E48" i="1"/>
  <c r="D37" i="1"/>
  <c r="E37" i="1"/>
  <c r="D36" i="1"/>
  <c r="E36" i="1"/>
  <c r="D30" i="1"/>
  <c r="E30" i="1"/>
  <c r="D29" i="1"/>
  <c r="E29" i="1"/>
  <c r="D23" i="1"/>
  <c r="E23" i="1"/>
  <c r="D22" i="1"/>
  <c r="E22" i="1"/>
  <c r="D16" i="1"/>
  <c r="E16" i="1"/>
  <c r="D15" i="1"/>
  <c r="E15" i="1"/>
  <c r="D9" i="1"/>
  <c r="E9" i="1"/>
  <c r="D8" i="1"/>
  <c r="E8" i="1"/>
  <c r="E48" i="2"/>
  <c r="D34" i="2"/>
  <c r="E34" i="2"/>
  <c r="D33" i="2"/>
  <c r="E33" i="2"/>
  <c r="D27" i="2"/>
  <c r="E27" i="2"/>
  <c r="D26" i="2"/>
  <c r="E26" i="2"/>
  <c r="D20" i="2"/>
  <c r="E20" i="2"/>
  <c r="D19" i="2"/>
  <c r="E19" i="2"/>
  <c r="D13" i="2"/>
  <c r="E13" i="2"/>
  <c r="D12" i="2"/>
  <c r="E12" i="2"/>
  <c r="E48" i="3"/>
  <c r="D33" i="3"/>
  <c r="E33" i="3"/>
  <c r="D32" i="3"/>
  <c r="E32" i="3"/>
  <c r="D26" i="3"/>
  <c r="E26" i="3"/>
  <c r="D25" i="3"/>
  <c r="E25" i="3"/>
  <c r="D19" i="3"/>
  <c r="E19" i="3"/>
  <c r="D18" i="3"/>
  <c r="E18" i="3"/>
  <c r="D12" i="3"/>
  <c r="E12" i="3"/>
  <c r="D11" i="3"/>
  <c r="E11" i="3"/>
  <c r="E48" i="4"/>
  <c r="D36" i="4"/>
  <c r="E36" i="4"/>
  <c r="D30" i="4"/>
  <c r="E30" i="4"/>
  <c r="D29" i="4"/>
  <c r="E29" i="4"/>
  <c r="D23" i="4"/>
  <c r="E23" i="4"/>
  <c r="D22" i="4"/>
  <c r="E22" i="4"/>
  <c r="D16" i="4"/>
  <c r="E16" i="4"/>
  <c r="D15" i="4"/>
  <c r="E15" i="4"/>
  <c r="D9" i="4"/>
  <c r="E9" i="4"/>
  <c r="D8" i="4"/>
  <c r="E8" i="4"/>
  <c r="E48" i="5"/>
  <c r="D27" i="5"/>
  <c r="E27" i="5"/>
  <c r="D28" i="5"/>
  <c r="E28" i="5"/>
  <c r="D35" i="5"/>
  <c r="E35" i="5"/>
  <c r="D34" i="5"/>
  <c r="E34" i="5"/>
  <c r="D21" i="5"/>
  <c r="E21" i="5"/>
  <c r="D20" i="5"/>
  <c r="E20" i="5"/>
  <c r="D14" i="5"/>
  <c r="E14" i="5"/>
  <c r="D13" i="5"/>
  <c r="E13" i="5"/>
  <c r="D11" i="5"/>
  <c r="D22" i="5"/>
  <c r="E22" i="5"/>
  <c r="D7" i="5"/>
  <c r="D34" i="3"/>
  <c r="E34" i="3"/>
  <c r="D31" i="3"/>
  <c r="E31" i="3"/>
  <c r="D7" i="1"/>
  <c r="D7" i="7"/>
  <c r="E7" i="7"/>
  <c r="F7" i="7"/>
  <c r="D7" i="6"/>
  <c r="F7" i="6"/>
  <c r="D10" i="5"/>
  <c r="F10" i="5"/>
  <c r="F11" i="5"/>
  <c r="D10" i="1"/>
  <c r="E10" i="1"/>
  <c r="D11" i="1"/>
  <c r="D12" i="1"/>
  <c r="D13" i="1"/>
  <c r="E13" i="1"/>
  <c r="D14" i="1"/>
  <c r="E14" i="1"/>
  <c r="D17" i="1"/>
  <c r="E17" i="1"/>
  <c r="D18" i="1"/>
  <c r="D19" i="1"/>
  <c r="D20" i="1"/>
  <c r="E20" i="1"/>
  <c r="D21" i="1"/>
  <c r="E21" i="1"/>
  <c r="D24" i="1"/>
  <c r="E24" i="1"/>
  <c r="D25" i="1"/>
  <c r="D26" i="1"/>
  <c r="D27" i="1"/>
  <c r="E27" i="1"/>
  <c r="D28" i="1"/>
  <c r="E28" i="1"/>
  <c r="D31" i="1"/>
  <c r="E31" i="1"/>
  <c r="D32" i="1"/>
  <c r="D33" i="1"/>
  <c r="D34" i="1"/>
  <c r="E34" i="1"/>
  <c r="D35" i="1"/>
  <c r="E35" i="1"/>
  <c r="F39" i="1"/>
  <c r="F6" i="2"/>
  <c r="D7" i="2"/>
  <c r="E7" i="2"/>
  <c r="D8" i="2"/>
  <c r="D9" i="2"/>
  <c r="D10" i="2"/>
  <c r="E10" i="2"/>
  <c r="D11" i="2"/>
  <c r="E11" i="2"/>
  <c r="D14" i="2"/>
  <c r="E14" i="2"/>
  <c r="D15" i="2"/>
  <c r="D16" i="2"/>
  <c r="D17" i="2"/>
  <c r="E17" i="2"/>
  <c r="D18" i="2"/>
  <c r="E18" i="2"/>
  <c r="D21" i="2"/>
  <c r="E21" i="2"/>
  <c r="D22" i="2"/>
  <c r="D23" i="2"/>
  <c r="D24" i="2"/>
  <c r="E24" i="2"/>
  <c r="D25" i="2"/>
  <c r="E25" i="2"/>
  <c r="D28" i="2"/>
  <c r="E28" i="2"/>
  <c r="D29" i="2"/>
  <c r="D30" i="2"/>
  <c r="D31" i="2"/>
  <c r="E31" i="2"/>
  <c r="D32" i="2"/>
  <c r="E32" i="2"/>
  <c r="F39" i="2"/>
  <c r="F6" i="3"/>
  <c r="D7" i="3"/>
  <c r="E7" i="3"/>
  <c r="D8" i="3"/>
  <c r="D9" i="3"/>
  <c r="D10" i="3"/>
  <c r="E10" i="3"/>
  <c r="D13" i="3"/>
  <c r="E13" i="3"/>
  <c r="D14" i="3"/>
  <c r="E14" i="3"/>
  <c r="D15" i="3"/>
  <c r="D16" i="3"/>
  <c r="D17" i="3"/>
  <c r="E17" i="3"/>
  <c r="D20" i="3"/>
  <c r="E20" i="3"/>
  <c r="D21" i="3"/>
  <c r="E21" i="3"/>
  <c r="D22" i="3"/>
  <c r="D23" i="3"/>
  <c r="D24" i="3"/>
  <c r="E24" i="3"/>
  <c r="D27" i="3"/>
  <c r="E27" i="3"/>
  <c r="D28" i="3"/>
  <c r="E28" i="3"/>
  <c r="D29" i="3"/>
  <c r="D30" i="3"/>
  <c r="D35" i="3"/>
  <c r="E35" i="3"/>
  <c r="D36" i="3"/>
  <c r="D37" i="3"/>
  <c r="F39" i="3"/>
  <c r="F6" i="4"/>
  <c r="D7" i="4"/>
  <c r="E7" i="4"/>
  <c r="D10" i="4"/>
  <c r="E10" i="4"/>
  <c r="D11" i="4"/>
  <c r="E11" i="4"/>
  <c r="D12" i="4"/>
  <c r="D13" i="4"/>
  <c r="D14" i="4"/>
  <c r="E14" i="4"/>
  <c r="D17" i="4"/>
  <c r="E17" i="4"/>
  <c r="D18" i="4"/>
  <c r="E18" i="4"/>
  <c r="D19" i="4"/>
  <c r="D20" i="4"/>
  <c r="D21" i="4"/>
  <c r="E21" i="4"/>
  <c r="D24" i="4"/>
  <c r="E24" i="4"/>
  <c r="D25" i="4"/>
  <c r="D26" i="4"/>
  <c r="D27" i="4"/>
  <c r="D28" i="4"/>
  <c r="D31" i="4"/>
  <c r="E31" i="4"/>
  <c r="D32" i="4"/>
  <c r="E32" i="4"/>
  <c r="D33" i="4"/>
  <c r="D34" i="4"/>
  <c r="D35" i="4"/>
  <c r="E35" i="4"/>
  <c r="F39" i="4"/>
  <c r="F6" i="5"/>
  <c r="F7" i="5"/>
  <c r="F7" i="4"/>
  <c r="F31" i="1"/>
  <c r="F24" i="1"/>
  <c r="F17" i="1"/>
  <c r="F10" i="1"/>
  <c r="F28" i="2"/>
  <c r="F21" i="2"/>
  <c r="F14" i="2"/>
  <c r="F7" i="2"/>
  <c r="F7" i="3"/>
  <c r="D29" i="12"/>
  <c r="E29" i="12"/>
  <c r="F29" i="12"/>
  <c r="F30" i="12"/>
  <c r="F31" i="12"/>
  <c r="D33" i="12"/>
  <c r="E33" i="12"/>
  <c r="F33" i="12"/>
  <c r="F32" i="12"/>
  <c r="D26" i="12"/>
  <c r="E26" i="12"/>
  <c r="F26" i="12"/>
  <c r="D25" i="12"/>
  <c r="E25" i="12"/>
  <c r="F25" i="12"/>
  <c r="D22" i="12"/>
  <c r="E22" i="12"/>
  <c r="F22" i="12"/>
  <c r="F23" i="12"/>
  <c r="F24" i="12"/>
  <c r="D19" i="12"/>
  <c r="E19" i="12"/>
  <c r="F19" i="12"/>
  <c r="D18" i="12"/>
  <c r="E18" i="12"/>
  <c r="F18" i="12"/>
  <c r="D15" i="12"/>
  <c r="E15" i="12"/>
  <c r="F15" i="12"/>
  <c r="F16" i="12"/>
  <c r="F17" i="12"/>
  <c r="D12" i="12"/>
  <c r="E12" i="12"/>
  <c r="F12" i="12"/>
  <c r="D11" i="12"/>
  <c r="E11" i="12"/>
  <c r="F11" i="12"/>
  <c r="D8" i="12"/>
  <c r="E8" i="12"/>
  <c r="F8" i="12"/>
  <c r="F9" i="12"/>
  <c r="F10" i="12"/>
  <c r="D14" i="11"/>
  <c r="E14" i="11"/>
  <c r="F14" i="11"/>
  <c r="D13" i="11"/>
  <c r="E13" i="11"/>
  <c r="F13" i="11"/>
  <c r="D10" i="11"/>
  <c r="E10" i="11"/>
  <c r="F10" i="11"/>
  <c r="F11" i="11"/>
  <c r="F12" i="11"/>
  <c r="D35" i="11"/>
  <c r="E35" i="11"/>
  <c r="F35" i="11"/>
  <c r="D34" i="11"/>
  <c r="E34" i="11"/>
  <c r="F34" i="11"/>
  <c r="D31" i="11"/>
  <c r="E31" i="11"/>
  <c r="F31" i="11"/>
  <c r="F32" i="11"/>
  <c r="F33" i="11"/>
  <c r="D28" i="11"/>
  <c r="E28" i="11"/>
  <c r="F28" i="11"/>
  <c r="D27" i="11"/>
  <c r="E27" i="11"/>
  <c r="F27" i="11"/>
  <c r="D24" i="11"/>
  <c r="E24" i="11"/>
  <c r="F24" i="11"/>
  <c r="F25" i="11"/>
  <c r="F26" i="11"/>
  <c r="D21" i="11"/>
  <c r="E21" i="11"/>
  <c r="F21" i="11"/>
  <c r="D20" i="11"/>
  <c r="E20" i="11"/>
  <c r="F20" i="11"/>
  <c r="D17" i="11"/>
  <c r="E17" i="11"/>
  <c r="F17" i="11"/>
  <c r="F18" i="11"/>
  <c r="F19" i="11"/>
  <c r="D7" i="11"/>
  <c r="E7" i="11"/>
  <c r="F7" i="11"/>
  <c r="D37" i="10"/>
  <c r="E37" i="10"/>
  <c r="F37" i="10"/>
  <c r="D34" i="10"/>
  <c r="E34" i="10"/>
  <c r="F34" i="10"/>
  <c r="F35" i="10"/>
  <c r="F36" i="10"/>
  <c r="D31" i="10"/>
  <c r="E31" i="10"/>
  <c r="F31" i="10"/>
  <c r="D30" i="10"/>
  <c r="E30" i="10"/>
  <c r="F30" i="10"/>
  <c r="D27" i="10"/>
  <c r="E27" i="10"/>
  <c r="F27" i="10"/>
  <c r="F28" i="10"/>
  <c r="F29" i="10"/>
  <c r="D24" i="10"/>
  <c r="E24" i="10"/>
  <c r="F24" i="10"/>
  <c r="D23" i="10"/>
  <c r="E23" i="10"/>
  <c r="F23" i="10"/>
  <c r="D20" i="10"/>
  <c r="E20" i="10"/>
  <c r="F20" i="10"/>
  <c r="F21" i="10"/>
  <c r="F22" i="10"/>
  <c r="D17" i="10"/>
  <c r="E17" i="10"/>
  <c r="F17" i="10"/>
  <c r="D16" i="10"/>
  <c r="E16" i="10"/>
  <c r="F16" i="10"/>
  <c r="D13" i="10"/>
  <c r="E13" i="10"/>
  <c r="F13" i="10"/>
  <c r="F14" i="10"/>
  <c r="F15" i="10"/>
  <c r="D10" i="10"/>
  <c r="E10" i="10"/>
  <c r="F10" i="10"/>
  <c r="D12" i="5"/>
  <c r="E12" i="5"/>
  <c r="D15" i="5"/>
  <c r="E15" i="5"/>
  <c r="D16" i="5"/>
  <c r="E16" i="5"/>
  <c r="D17" i="5"/>
  <c r="D18" i="5"/>
  <c r="D19" i="5"/>
  <c r="E19" i="5"/>
  <c r="D8" i="5"/>
  <c r="E8" i="5"/>
  <c r="D9" i="5"/>
  <c r="E9" i="5"/>
  <c r="D23" i="5"/>
  <c r="E23" i="5"/>
  <c r="D24" i="5"/>
  <c r="D25" i="5"/>
  <c r="D26" i="5"/>
  <c r="E26" i="5"/>
  <c r="D29" i="5"/>
  <c r="E29" i="5"/>
  <c r="D30" i="5"/>
  <c r="E30" i="5"/>
  <c r="D31" i="5"/>
  <c r="D32" i="5"/>
  <c r="D33" i="5"/>
  <c r="E33" i="5"/>
  <c r="D36" i="5"/>
  <c r="D37" i="5"/>
  <c r="E37" i="5"/>
  <c r="F39" i="5"/>
  <c r="F6" i="6"/>
  <c r="D8" i="6"/>
  <c r="D9" i="6"/>
  <c r="E9" i="6"/>
  <c r="D12" i="6"/>
  <c r="E12" i="6"/>
  <c r="D13" i="6"/>
  <c r="E13" i="6"/>
  <c r="D14" i="6"/>
  <c r="D15" i="6"/>
  <c r="D16" i="6"/>
  <c r="D19" i="6"/>
  <c r="E19" i="6"/>
  <c r="D20" i="6"/>
  <c r="E20" i="6"/>
  <c r="D21" i="6"/>
  <c r="D22" i="6"/>
  <c r="D23" i="6"/>
  <c r="E23" i="6"/>
  <c r="D26" i="6"/>
  <c r="E26" i="6"/>
  <c r="D27" i="6"/>
  <c r="E27" i="6"/>
  <c r="D28" i="6"/>
  <c r="D29" i="6"/>
  <c r="D30" i="6"/>
  <c r="E30" i="6"/>
  <c r="D33" i="6"/>
  <c r="E33" i="6"/>
  <c r="D34" i="6"/>
  <c r="E34" i="6"/>
  <c r="D35" i="6"/>
  <c r="D36" i="6"/>
  <c r="F39" i="6"/>
  <c r="F6" i="7"/>
  <c r="D10" i="7"/>
  <c r="E10" i="7"/>
  <c r="D11" i="7"/>
  <c r="E11" i="7"/>
  <c r="D12" i="7"/>
  <c r="D13" i="7"/>
  <c r="D14" i="7"/>
  <c r="E14" i="7"/>
  <c r="D17" i="7"/>
  <c r="E17" i="7"/>
  <c r="D18" i="7"/>
  <c r="E18" i="7"/>
  <c r="D19" i="7"/>
  <c r="D20" i="7"/>
  <c r="D21" i="7"/>
  <c r="E21" i="7"/>
  <c r="D24" i="7"/>
  <c r="E24" i="7"/>
  <c r="D25" i="7"/>
  <c r="E25" i="7"/>
  <c r="D26" i="7"/>
  <c r="D27" i="7"/>
  <c r="D28" i="7"/>
  <c r="E28" i="7"/>
  <c r="D31" i="7"/>
  <c r="E31" i="7"/>
  <c r="D32" i="7"/>
  <c r="E32" i="7"/>
  <c r="D33" i="7"/>
  <c r="D34" i="7"/>
  <c r="D35" i="7"/>
  <c r="E35" i="7"/>
  <c r="F39" i="7"/>
  <c r="F6" i="8"/>
  <c r="D7" i="8"/>
  <c r="E7" i="8"/>
  <c r="D8" i="8"/>
  <c r="E8" i="8"/>
  <c r="D9" i="8"/>
  <c r="D10" i="8"/>
  <c r="D11" i="8"/>
  <c r="E11" i="8"/>
  <c r="D14" i="8"/>
  <c r="E14" i="8"/>
  <c r="D15" i="8"/>
  <c r="E15" i="8"/>
  <c r="D16" i="8"/>
  <c r="D17" i="8"/>
  <c r="D18" i="8"/>
  <c r="E18" i="8"/>
  <c r="D21" i="8"/>
  <c r="E21" i="8"/>
  <c r="D22" i="8"/>
  <c r="E22" i="8"/>
  <c r="D23" i="8"/>
  <c r="D24" i="8"/>
  <c r="D25" i="8"/>
  <c r="E25" i="8"/>
  <c r="D28" i="8"/>
  <c r="E28" i="8"/>
  <c r="D29" i="8"/>
  <c r="E29" i="8"/>
  <c r="D30" i="8"/>
  <c r="D31" i="8"/>
  <c r="D32" i="8"/>
  <c r="E32" i="8"/>
  <c r="D35" i="8"/>
  <c r="E35" i="8"/>
  <c r="D36" i="8"/>
  <c r="E36" i="8"/>
  <c r="D37" i="8"/>
  <c r="F39" i="8"/>
  <c r="F6" i="9"/>
  <c r="D7" i="9"/>
  <c r="D8" i="9"/>
  <c r="E8" i="9"/>
  <c r="D11" i="9"/>
  <c r="E11" i="9"/>
  <c r="D12" i="9"/>
  <c r="E12" i="9"/>
  <c r="D13" i="9"/>
  <c r="D14" i="9"/>
  <c r="D15" i="9"/>
  <c r="E15" i="9"/>
  <c r="D18" i="9"/>
  <c r="E18" i="9"/>
  <c r="D19" i="9"/>
  <c r="E19" i="9"/>
  <c r="D20" i="9"/>
  <c r="D21" i="9"/>
  <c r="D22" i="9"/>
  <c r="E22" i="9"/>
  <c r="D25" i="9"/>
  <c r="E25" i="9"/>
  <c r="D26" i="9"/>
  <c r="E26" i="9"/>
  <c r="D27" i="9"/>
  <c r="D28" i="9"/>
  <c r="D29" i="9"/>
  <c r="E29" i="9"/>
  <c r="D32" i="9"/>
  <c r="E32" i="9"/>
  <c r="D33" i="9"/>
  <c r="E33" i="9"/>
  <c r="D34" i="9"/>
  <c r="D35" i="9"/>
  <c r="D36" i="9"/>
  <c r="E36" i="9"/>
  <c r="F39" i="9"/>
  <c r="F6" i="10"/>
  <c r="F7" i="10"/>
  <c r="F8" i="10"/>
  <c r="F33" i="9"/>
  <c r="F32" i="9"/>
  <c r="F29" i="9"/>
  <c r="F30" i="9"/>
  <c r="F31" i="9"/>
  <c r="F26" i="9"/>
  <c r="F25" i="9"/>
  <c r="F22" i="9"/>
  <c r="F23" i="9"/>
  <c r="F24" i="9"/>
  <c r="F19" i="9"/>
  <c r="F18" i="9"/>
  <c r="F15" i="9"/>
  <c r="F16" i="9"/>
  <c r="F17" i="9"/>
  <c r="F12" i="9"/>
  <c r="F11" i="9"/>
  <c r="F8" i="9"/>
  <c r="F9" i="9"/>
  <c r="F10" i="9"/>
  <c r="F36" i="8"/>
  <c r="F35" i="8"/>
  <c r="F32" i="8"/>
  <c r="F33" i="8"/>
  <c r="F34" i="8"/>
  <c r="F29" i="8"/>
  <c r="F28" i="8"/>
  <c r="F25" i="8"/>
  <c r="F26" i="8"/>
  <c r="F27" i="8"/>
  <c r="F22" i="8"/>
  <c r="F21" i="8"/>
  <c r="F18" i="8"/>
  <c r="F19" i="8"/>
  <c r="F20" i="8"/>
  <c r="F15" i="8"/>
  <c r="F14" i="8"/>
  <c r="F11" i="8"/>
  <c r="F12" i="8"/>
  <c r="F13" i="8"/>
  <c r="F8" i="8"/>
  <c r="F7" i="8"/>
  <c r="F35" i="7"/>
  <c r="F36" i="7"/>
  <c r="F37" i="7"/>
  <c r="F32" i="7"/>
  <c r="F31" i="7"/>
  <c r="F28" i="7"/>
  <c r="F29" i="7"/>
  <c r="F30" i="7"/>
  <c r="F25" i="7"/>
  <c r="F24" i="7"/>
  <c r="F21" i="7"/>
  <c r="F22" i="7"/>
  <c r="F23" i="7"/>
  <c r="F18" i="7"/>
  <c r="F17" i="7"/>
  <c r="F14" i="7"/>
  <c r="F15" i="7"/>
  <c r="F16" i="7"/>
  <c r="F11" i="7"/>
  <c r="F10" i="7"/>
  <c r="F8" i="7"/>
  <c r="F9" i="7"/>
  <c r="F34" i="6"/>
  <c r="F33" i="6"/>
  <c r="F30" i="6"/>
  <c r="F31" i="6"/>
  <c r="F32" i="6"/>
  <c r="F27" i="6"/>
  <c r="F26" i="6"/>
  <c r="F23" i="6"/>
  <c r="F24" i="6"/>
  <c r="F25" i="6"/>
  <c r="F20" i="6"/>
  <c r="F19" i="6"/>
  <c r="F14" i="6"/>
  <c r="F15" i="6"/>
  <c r="F16" i="6"/>
  <c r="F17" i="6"/>
  <c r="F18" i="6"/>
  <c r="F13" i="6"/>
  <c r="F12" i="6"/>
  <c r="F9" i="6"/>
  <c r="F10" i="6"/>
  <c r="F11" i="6"/>
  <c r="F37" i="5"/>
  <c r="F35" i="5"/>
  <c r="F36" i="5"/>
  <c r="F33" i="5"/>
  <c r="F34" i="5"/>
  <c r="F30" i="5"/>
  <c r="F29" i="5"/>
  <c r="F26" i="5"/>
  <c r="F27" i="5"/>
  <c r="F28" i="5"/>
  <c r="F31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F8" i="5"/>
  <c r="F35" i="4"/>
  <c r="F36" i="4"/>
  <c r="F32" i="4"/>
  <c r="F31" i="4"/>
  <c r="F26" i="4"/>
  <c r="F27" i="4"/>
  <c r="F28" i="4"/>
  <c r="F29" i="4"/>
  <c r="F30" i="4"/>
  <c r="F24" i="4"/>
  <c r="F25" i="4"/>
  <c r="F21" i="4"/>
  <c r="F22" i="4"/>
  <c r="F23" i="4"/>
  <c r="F18" i="4"/>
  <c r="F17" i="4"/>
  <c r="F14" i="4"/>
  <c r="F15" i="4"/>
  <c r="F16" i="4"/>
  <c r="F11" i="4"/>
  <c r="F10" i="4"/>
  <c r="F8" i="4"/>
  <c r="F9" i="4"/>
  <c r="F12" i="4"/>
  <c r="F35" i="3"/>
  <c r="F30" i="3"/>
  <c r="F31" i="3"/>
  <c r="F32" i="3"/>
  <c r="F33" i="3"/>
  <c r="F34" i="3"/>
  <c r="F28" i="3"/>
  <c r="F27" i="3"/>
  <c r="F24" i="3"/>
  <c r="F25" i="3"/>
  <c r="F26" i="3"/>
  <c r="F21" i="3"/>
  <c r="F20" i="3"/>
  <c r="F17" i="3"/>
  <c r="F18" i="3"/>
  <c r="F19" i="3"/>
  <c r="F14" i="3"/>
  <c r="F13" i="3"/>
  <c r="F10" i="3"/>
  <c r="F11" i="3"/>
  <c r="F12" i="3"/>
  <c r="F7" i="1"/>
  <c r="F8" i="1"/>
  <c r="F9" i="1"/>
  <c r="F11" i="1"/>
  <c r="F12" i="1"/>
  <c r="F13" i="1"/>
  <c r="F14" i="1"/>
  <c r="F15" i="1"/>
  <c r="F16" i="1"/>
  <c r="F18" i="1"/>
  <c r="F19" i="1"/>
  <c r="F20" i="1"/>
  <c r="F21" i="1"/>
  <c r="F22" i="1"/>
  <c r="F23" i="1"/>
  <c r="F25" i="1"/>
  <c r="F26" i="1"/>
  <c r="F27" i="1"/>
  <c r="F28" i="1"/>
  <c r="F29" i="1"/>
  <c r="F30" i="1"/>
  <c r="F32" i="1"/>
  <c r="F33" i="1"/>
  <c r="F34" i="1"/>
  <c r="F35" i="1"/>
  <c r="F36" i="1"/>
  <c r="F37" i="1"/>
  <c r="F1" i="2"/>
  <c r="F2" i="2"/>
  <c r="F3" i="2"/>
  <c r="F8" i="2"/>
  <c r="F9" i="2"/>
  <c r="F10" i="2"/>
  <c r="F11" i="2"/>
  <c r="F12" i="2"/>
  <c r="F13" i="2"/>
  <c r="F15" i="2"/>
  <c r="F16" i="2"/>
  <c r="F17" i="2"/>
  <c r="F18" i="2"/>
  <c r="F19" i="2"/>
  <c r="F20" i="2"/>
  <c r="F22" i="2"/>
  <c r="F23" i="2"/>
  <c r="F24" i="2"/>
  <c r="F25" i="2"/>
  <c r="F26" i="2"/>
  <c r="F27" i="2"/>
  <c r="F29" i="2"/>
  <c r="F30" i="2"/>
  <c r="F31" i="2"/>
  <c r="F32" i="2"/>
  <c r="F33" i="2"/>
  <c r="F34" i="2"/>
  <c r="F1" i="3"/>
  <c r="F2" i="3"/>
  <c r="F3" i="3"/>
  <c r="F8" i="3"/>
  <c r="F9" i="3"/>
  <c r="F15" i="3"/>
  <c r="F16" i="3"/>
  <c r="F22" i="3"/>
  <c r="F23" i="3"/>
  <c r="F29" i="3"/>
  <c r="F36" i="3"/>
  <c r="F37" i="3"/>
  <c r="F1" i="4"/>
  <c r="F2" i="4"/>
  <c r="F3" i="4"/>
  <c r="F13" i="4"/>
  <c r="F19" i="4"/>
  <c r="F20" i="4"/>
  <c r="F33" i="4"/>
  <c r="F34" i="4"/>
  <c r="F1" i="5"/>
  <c r="F2" i="5"/>
  <c r="F3" i="5"/>
  <c r="F24" i="5"/>
  <c r="F25" i="5"/>
  <c r="F32" i="5"/>
  <c r="F1" i="6"/>
  <c r="F2" i="6"/>
  <c r="F3" i="6"/>
  <c r="F8" i="6"/>
  <c r="F21" i="6"/>
  <c r="F22" i="6"/>
  <c r="F28" i="6"/>
  <c r="F29" i="6"/>
  <c r="F35" i="6"/>
  <c r="F36" i="6"/>
  <c r="F1" i="7"/>
  <c r="F2" i="7"/>
  <c r="F3" i="7"/>
  <c r="F12" i="7"/>
  <c r="F13" i="7"/>
  <c r="F19" i="7"/>
  <c r="F20" i="7"/>
  <c r="F26" i="7"/>
  <c r="F27" i="7"/>
  <c r="F33" i="7"/>
  <c r="F34" i="7"/>
  <c r="F1" i="8"/>
  <c r="F2" i="8"/>
  <c r="F3" i="8"/>
  <c r="F9" i="8"/>
  <c r="F10" i="8"/>
  <c r="F16" i="8"/>
  <c r="F17" i="8"/>
  <c r="F23" i="8"/>
  <c r="F24" i="8"/>
  <c r="F30" i="8"/>
  <c r="F31" i="8"/>
  <c r="F37" i="8"/>
  <c r="F1" i="9"/>
  <c r="F2" i="9"/>
  <c r="F3" i="9"/>
  <c r="F7" i="9"/>
  <c r="F13" i="9"/>
  <c r="F14" i="9"/>
  <c r="F20" i="9"/>
  <c r="F21" i="9"/>
  <c r="F27" i="9"/>
  <c r="F28" i="9"/>
  <c r="F34" i="9"/>
  <c r="F35" i="9"/>
  <c r="F36" i="9"/>
  <c r="F1" i="10"/>
  <c r="F2" i="10"/>
  <c r="F3" i="10"/>
  <c r="F9" i="10"/>
  <c r="D11" i="10"/>
  <c r="F11" i="10"/>
  <c r="D12" i="10"/>
  <c r="F12" i="10"/>
  <c r="D18" i="10"/>
  <c r="F18" i="10"/>
  <c r="D19" i="10"/>
  <c r="F19" i="10"/>
  <c r="D25" i="10"/>
  <c r="F25" i="10"/>
  <c r="D26" i="10"/>
  <c r="F26" i="10"/>
  <c r="D32" i="10"/>
  <c r="F32" i="10"/>
  <c r="D33" i="10"/>
  <c r="F33" i="10"/>
  <c r="F39" i="10"/>
  <c r="F1" i="11"/>
  <c r="F2" i="11"/>
  <c r="F3" i="11"/>
  <c r="F6" i="11"/>
  <c r="D8" i="11"/>
  <c r="F8" i="11"/>
  <c r="D9" i="11"/>
  <c r="F9" i="11"/>
  <c r="D15" i="11"/>
  <c r="F15" i="11"/>
  <c r="D16" i="11"/>
  <c r="F16" i="11"/>
  <c r="D22" i="11"/>
  <c r="F22" i="11"/>
  <c r="D23" i="11"/>
  <c r="F23" i="11"/>
  <c r="D29" i="11"/>
  <c r="F29" i="11"/>
  <c r="D30" i="11"/>
  <c r="F30" i="11"/>
  <c r="D36" i="11"/>
  <c r="F36" i="11"/>
  <c r="F39" i="11"/>
  <c r="F1" i="12"/>
  <c r="F2" i="12"/>
  <c r="F3" i="12"/>
  <c r="F6" i="12"/>
  <c r="D7" i="12"/>
  <c r="F7" i="12"/>
  <c r="D13" i="12"/>
  <c r="F13" i="12"/>
  <c r="D14" i="12"/>
  <c r="F14" i="12"/>
  <c r="D20" i="12"/>
  <c r="F20" i="12"/>
  <c r="D21" i="12"/>
  <c r="F21" i="12"/>
  <c r="D27" i="12"/>
  <c r="F27" i="12"/>
  <c r="D28" i="12"/>
  <c r="F28" i="12"/>
  <c r="D34" i="12"/>
  <c r="F34" i="12"/>
  <c r="D35" i="12"/>
  <c r="F35" i="12"/>
  <c r="D36" i="12"/>
  <c r="E36" i="12"/>
  <c r="F36" i="12"/>
  <c r="F37" i="12"/>
  <c r="F39" i="12"/>
</calcChain>
</file>

<file path=xl/sharedStrings.xml><?xml version="1.0" encoding="utf-8"?>
<sst xmlns="http://schemas.openxmlformats.org/spreadsheetml/2006/main" count="699" uniqueCount="53">
  <si>
    <t>ZEITERFASSUNGSBOGEN FÜR DIE GLEITENDE ARBEITSZEIT</t>
  </si>
  <si>
    <t>Name:</t>
  </si>
  <si>
    <t>Vorname:</t>
  </si>
  <si>
    <t xml:space="preserve">Dienststelle: </t>
  </si>
  <si>
    <t xml:space="preserve">Monat: </t>
  </si>
  <si>
    <t>Tag</t>
  </si>
  <si>
    <t>Beginn des Dienstes (frühestens 6:00 Uhr)</t>
  </si>
  <si>
    <t>Ende des Dienstes (spätestens 19:30 Uhr)</t>
  </si>
  <si>
    <t>Pause (mind. 30 Min. ab 6 Std. AZ, mind. 45 Min. ab 9 Std. AZ)</t>
  </si>
  <si>
    <t>Gegenüber Sollarb.zeit mehr/weniger 
(+/- hh:mm)</t>
  </si>
  <si>
    <t>Tägl. Fortschreibung d. zeitl. Über- u. Unterschreitung 
(+ / - hh:mm)</t>
  </si>
  <si>
    <t>Bemerkungen, z.B. 
U = Urlaub 
K = Krankheit 
B = Befreiung 
Zaus = Zeitausgleich 
D = Dienstreise 
kA = kein Arbeitstag</t>
  </si>
  <si>
    <t>Übertrag aus dem Vormonat:</t>
  </si>
  <si>
    <t>U</t>
  </si>
  <si>
    <t>     </t>
  </si>
  <si>
    <t>Übertrag in den Folgemonat:</t>
  </si>
  <si>
    <t>Anmerkungen</t>
  </si>
  <si>
    <r>
      <t>Zeitgutschriften</t>
    </r>
    <r>
      <rPr>
        <sz val="8"/>
        <rFont val="Arial"/>
        <family val="2"/>
      </rPr>
      <t xml:space="preserve"> – pro Monat max. 25 Stunden (1.500 Min.);</t>
    </r>
  </si>
  <si>
    <t>kumuliert max. 80 Stunden (4.800) Min.)</t>
  </si>
  <si>
    <r>
      <t>Zeitlastschriften</t>
    </r>
    <r>
      <rPr>
        <sz val="8"/>
        <rFont val="Arial"/>
        <family val="2"/>
      </rPr>
      <t xml:space="preserve"> – pro Monat max. 15 Stunden (900 Min.);</t>
    </r>
  </si>
  <si>
    <t>Unterschrift/Datum Beschäftigte/r</t>
  </si>
  <si>
    <t>kumuliert max. 40 Stunden (2.400 Min.)</t>
  </si>
  <si>
    <t>Pausenzeit 6-9 Stunden:</t>
  </si>
  <si>
    <t>Pausenzeit 9-10 Stunden</t>
  </si>
  <si>
    <t>Kenntnisnahme Vorgesetzte/r</t>
  </si>
  <si>
    <t>wöchentliche Arbeitszeit</t>
  </si>
  <si>
    <t>Regelarbeitszeit</t>
  </si>
  <si>
    <t>Dienststelle:</t>
  </si>
  <si>
    <t>Bemerkungen, z.B. 
U = Urlaub
K = Krankheit
B = Befreiung
Zaus = Zeitausgleich
D = Dienstreise
kA = kein Arbeitstag</t>
  </si>
  <si>
    <t>U</t>
    <phoneticPr fontId="11" type="noConversion"/>
  </si>
  <si>
    <t>K</t>
    <phoneticPr fontId="11" type="noConversion"/>
  </si>
  <si>
    <t>B</t>
    <phoneticPr fontId="11" type="noConversion"/>
  </si>
  <si>
    <t>Zaus</t>
    <phoneticPr fontId="11" type="noConversion"/>
  </si>
  <si>
    <t>D</t>
    <phoneticPr fontId="11" type="noConversion"/>
  </si>
  <si>
    <t>kA</t>
    <phoneticPr fontId="11" type="noConversion"/>
  </si>
  <si>
    <t>     </t>
    <phoneticPr fontId="11" type="noConversion"/>
  </si>
  <si>
    <t>U</t>
    <phoneticPr fontId="11" type="noConversion"/>
  </si>
  <si>
    <t>K</t>
    <phoneticPr fontId="11" type="noConversion"/>
  </si>
  <si>
    <t>Zaus</t>
    <phoneticPr fontId="11" type="noConversion"/>
  </si>
  <si>
    <t>kA</t>
    <phoneticPr fontId="11" type="noConversion"/>
  </si>
  <si>
    <t>Neujahr</t>
  </si>
  <si>
    <t>Karfreitag</t>
  </si>
  <si>
    <t>Ostersonntag</t>
  </si>
  <si>
    <t>Ostermontag</t>
  </si>
  <si>
    <t>Tag der Arbeit</t>
  </si>
  <si>
    <t>Christi Himmelfahrt</t>
  </si>
  <si>
    <t>Pfingsten</t>
  </si>
  <si>
    <t>Pfingstmontag</t>
  </si>
  <si>
    <t>Tag der deutschen Einheit</t>
  </si>
  <si>
    <t>Heiligabend</t>
  </si>
  <si>
    <t>1. Weihnachtsfeiertag</t>
  </si>
  <si>
    <t>2. Weihnachtsfeiertag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</si>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</sst>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[h]:mm"/>
    <numFmt numFmtId="173" formatCode="d/\ mmm"/>
    <numFmt numFmtId="174" formatCode="[hh]:mm"/>
  </numFmts>
  <fonts count="14" x14ac:knownFonts="1">
    <font>
      <sz val="10"/>
      <name val="Verdana"/>
    </font>
    <font>
      <b/>
      <sz val="12"/>
      <name val="Arial"/>
      <family val="2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sz val="10"/>
      <name val="Verdana"/>
    </font>
    <font>
      <i/>
      <sz val="10"/>
      <color indexed="10"/>
      <name val="Times New Roman"/>
      <family val="1"/>
    </font>
    <font>
      <sz val="8"/>
      <name val="Arial Black"/>
    </font>
    <font>
      <b/>
      <sz val="8"/>
      <name val="Arial"/>
      <family val="2"/>
    </font>
    <font>
      <sz val="8"/>
      <name val="Verdana"/>
    </font>
    <font>
      <sz val="10"/>
      <name val="Verdana"/>
    </font>
    <font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00FFFF"/>
        <bgColor indexed="46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31"/>
      </patternFill>
    </fill>
    <fill>
      <patternFill patternType="solid">
        <fgColor rgb="FFD3D3D3"/>
        <bgColor indexed="46"/>
      </patternFill>
    </fill>
    <fill>
      <patternFill patternType="solid">
        <fgColor rgb="FFD3D3D3"/>
        <bgColor indexed="64"/>
      </patternFill>
    </fill>
    <fill>
      <patternFill patternType="solid">
        <fgColor rgb="FFD3D3D3"/>
        <bgColor indexed="31"/>
      </patternFill>
    </fill>
  </fills>
  <borders count="5">
    <border>
      <left/>
      <right/>
      <top/>
      <bottom/>
      <diagonal/>
    </border>
    <border>
      <left/>
      <right/>
      <top style="double">
        <color indexed="22"/>
      </top>
      <bottom style="double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173" fontId="2" fillId="0" borderId="0" xfId="0" applyNumberFormat="1" applyFont="1" applyFill="1" applyBorder="1" applyAlignment="1">
      <alignment vertical="top" wrapText="1"/>
    </xf>
    <xf numFmtId="173" fontId="2" fillId="0" borderId="0" xfId="0" applyNumberFormat="1" applyFont="1" applyBorder="1" applyAlignment="1">
      <alignment vertical="top" wrapText="1"/>
    </xf>
    <xf numFmtId="20" fontId="6" fillId="0" borderId="0" xfId="0" applyNumberFormat="1" applyFont="1" applyBorder="1" applyAlignment="1">
      <alignment vertical="top" wrapText="1"/>
    </xf>
    <xf numFmtId="172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172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20" fontId="0" fillId="0" borderId="0" xfId="0" applyNumberFormat="1" applyBorder="1" applyAlignment="1">
      <alignment vertical="center" wrapText="1"/>
    </xf>
    <xf numFmtId="0" fontId="0" fillId="0" borderId="0" xfId="0" applyAlignment="1">
      <alignment vertical="center"/>
    </xf>
    <xf numFmtId="20" fontId="0" fillId="0" borderId="0" xfId="0" applyNumberFormat="1" applyBorder="1" applyAlignment="1">
      <alignment vertical="center"/>
    </xf>
    <xf numFmtId="174" fontId="0" fillId="0" borderId="0" xfId="0" applyNumberFormat="1" applyBorder="1" applyAlignment="1" applyProtection="1">
      <alignment vertical="center"/>
      <protection locked="0"/>
    </xf>
    <xf numFmtId="0" fontId="0" fillId="0" borderId="0" xfId="0" applyAlignment="1"/>
    <xf numFmtId="174" fontId="0" fillId="0" borderId="0" xfId="0" applyNumberFormat="1" applyBorder="1"/>
    <xf numFmtId="0" fontId="0" fillId="0" borderId="1" xfId="0" applyBorder="1"/>
    <xf numFmtId="20" fontId="6" fillId="0" borderId="0" xfId="0" applyNumberFormat="1" applyFont="1" applyFill="1" applyBorder="1" applyAlignment="1">
      <alignment vertical="top" wrapText="1"/>
    </xf>
    <xf numFmtId="172" fontId="6" fillId="0" borderId="0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vertical="top" shrinkToFit="1"/>
    </xf>
    <xf numFmtId="172" fontId="7" fillId="0" borderId="0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20" fontId="0" fillId="0" borderId="0" xfId="0" applyNumberFormat="1" applyBorder="1" applyAlignment="1">
      <alignment vertical="top" wrapText="1"/>
    </xf>
    <xf numFmtId="20" fontId="0" fillId="0" borderId="0" xfId="0" applyNumberFormat="1" applyBorder="1"/>
    <xf numFmtId="0" fontId="0" fillId="0" borderId="0" xfId="0" applyFill="1" applyBorder="1"/>
    <xf numFmtId="172" fontId="7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20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20" fontId="0" fillId="0" borderId="0" xfId="0" applyNumberForma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3" fontId="2" fillId="2" borderId="2" xfId="0" applyNumberFormat="1" applyFont="1" applyFill="1" applyBorder="1" applyAlignment="1">
      <alignment vertical="top" wrapText="1"/>
    </xf>
    <xf numFmtId="20" fontId="6" fillId="2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 applyAlignment="1"/>
    <xf numFmtId="0" fontId="2" fillId="0" borderId="2" xfId="0" applyFont="1" applyBorder="1" applyAlignment="1">
      <alignment vertical="top" wrapText="1"/>
    </xf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72" fontId="0" fillId="0" borderId="2" xfId="0" applyNumberFormat="1" applyBorder="1" applyAlignment="1" applyProtection="1">
      <alignment vertical="top" wrapText="1"/>
      <protection locked="0"/>
    </xf>
    <xf numFmtId="174" fontId="6" fillId="3" borderId="2" xfId="0" applyNumberFormat="1" applyFont="1" applyFill="1" applyBorder="1" applyAlignment="1">
      <alignment vertical="top" wrapText="1"/>
    </xf>
    <xf numFmtId="174" fontId="6" fillId="0" borderId="2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 applyProtection="1">
      <alignment vertical="top" shrinkToFit="1"/>
      <protection locked="0"/>
    </xf>
    <xf numFmtId="20" fontId="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top"/>
    </xf>
    <xf numFmtId="173" fontId="2" fillId="4" borderId="2" xfId="0" applyNumberFormat="1" applyFont="1" applyFill="1" applyBorder="1" applyAlignment="1">
      <alignment vertical="top" wrapText="1"/>
    </xf>
    <xf numFmtId="173" fontId="2" fillId="3" borderId="2" xfId="0" applyNumberFormat="1" applyFont="1" applyFill="1" applyBorder="1" applyAlignment="1">
      <alignment vertical="top" wrapText="1"/>
    </xf>
    <xf numFmtId="0" fontId="0" fillId="3" borderId="2" xfId="0" applyFill="1" applyBorder="1" applyAlignment="1"/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3" borderId="2" xfId="0" applyFill="1" applyBorder="1"/>
    <xf numFmtId="172" fontId="0" fillId="3" borderId="2" xfId="0" applyNumberFormat="1" applyFill="1" applyBorder="1" applyAlignment="1" applyProtection="1">
      <alignment vertical="top" wrapText="1"/>
      <protection locked="0"/>
    </xf>
    <xf numFmtId="20" fontId="6" fillId="3" borderId="2" xfId="0" applyNumberFormat="1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vertical="top" shrinkToFit="1"/>
      <protection locked="0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0" fillId="0" borderId="4" xfId="0" applyBorder="1"/>
    <xf numFmtId="0" fontId="2" fillId="0" borderId="3" xfId="0" applyFont="1" applyBorder="1" applyAlignment="1">
      <alignment vertical="center" wrapText="1"/>
    </xf>
    <xf numFmtId="20" fontId="6" fillId="4" borderId="2" xfId="0" applyNumberFormat="1" applyFont="1" applyFill="1" applyBorder="1" applyAlignment="1" applyProtection="1">
      <alignment vertical="top" wrapText="1"/>
      <protection locked="0"/>
    </xf>
    <xf numFmtId="174" fontId="6" fillId="4" borderId="2" xfId="0" applyNumberFormat="1" applyFont="1" applyFill="1" applyBorder="1" applyAlignment="1">
      <alignment vertical="top" wrapText="1"/>
    </xf>
    <xf numFmtId="174" fontId="6" fillId="2" borderId="2" xfId="0" applyNumberFormat="1" applyFont="1" applyFill="1" applyBorder="1" applyAlignment="1">
      <alignment vertical="top" wrapText="1"/>
    </xf>
    <xf numFmtId="0" fontId="6" fillId="3" borderId="2" xfId="0" applyNumberFormat="1" applyFont="1" applyFill="1" applyBorder="1" applyAlignment="1" applyProtection="1">
      <alignment vertical="top" shrinkToFit="1"/>
      <protection locked="0"/>
    </xf>
    <xf numFmtId="0" fontId="12" fillId="4" borderId="2" xfId="0" applyFont="1" applyFill="1" applyBorder="1" applyAlignment="1" applyProtection="1">
      <alignment vertical="top" shrinkToFit="1"/>
      <protection locked="0"/>
    </xf>
    <xf numFmtId="0" fontId="6" fillId="2" borderId="2" xfId="0" applyFont="1" applyFill="1" applyBorder="1" applyAlignment="1" applyProtection="1">
      <alignment vertical="top" shrinkToFit="1"/>
      <protection locked="0"/>
    </xf>
    <xf numFmtId="0" fontId="6" fillId="3" borderId="2" xfId="0" applyFont="1" applyFill="1" applyBorder="1" applyAlignment="1" applyProtection="1">
      <alignment vertical="top" wrapText="1" shrinkToFit="1"/>
      <protection locked="0"/>
    </xf>
    <xf numFmtId="0" fontId="4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 applyProtection="1">
      <alignment horizontal="right" vertical="center" wrapText="1"/>
      <protection locked="0"/>
    </xf>
    <xf numFmtId="17" fontId="3" fillId="0" borderId="2" xfId="0" applyNumberFormat="1" applyFont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right" vertical="top" wrapText="1"/>
      <protection locked="0"/>
    </xf>
    <xf numFmtId="17" fontId="3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17" fontId="3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173" fontId="2" fillId="5" borderId="2" xfId="0" applyNumberFormat="1" applyFont="1" applyFill="1" applyBorder="1" applyAlignment="1">
      <alignment vertical="top" wrapText="1"/>
    </xf>
    <xf numFmtId="20" fontId="6" fillId="5" borderId="2" xfId="0" applyNumberFormat="1" applyFont="1" applyFill="1" applyBorder="1" applyAlignment="1" applyProtection="1">
      <alignment vertical="top" wrapText="1"/>
      <protection locked="0"/>
    </xf>
    <xf numFmtId="174" fontId="6" fillId="6" borderId="2" xfId="0" applyNumberFormat="1" applyFont="1" applyFill="1" applyBorder="1" applyAlignment="1">
      <alignment vertical="top" wrapText="1"/>
    </xf>
    <xf numFmtId="174" fontId="6" fillId="5" borderId="2" xfId="0" applyNumberFormat="1" applyFont="1" applyFill="1" applyBorder="1" applyAlignment="1">
      <alignment vertical="top" wrapText="1"/>
    </xf>
    <xf numFmtId="0" fontId="13" fillId="5" borderId="2" xfId="0" applyFont="1" applyFill="1" applyBorder="1" applyAlignment="1" applyProtection="1">
      <alignment vertical="top" shrinkToFit="1"/>
      <protection locked="0"/>
    </xf>
    <xf numFmtId="173" fontId="2" fillId="6" borderId="2" xfId="0" applyNumberFormat="1" applyFont="1" applyFill="1" applyBorder="1" applyAlignment="1">
      <alignment vertical="top" wrapText="1"/>
    </xf>
    <xf numFmtId="20" fontId="6" fillId="6" borderId="2" xfId="0" applyNumberFormat="1" applyFont="1" applyFill="1" applyBorder="1" applyAlignment="1" applyProtection="1">
      <alignment vertical="top" wrapText="1"/>
      <protection locked="0"/>
    </xf>
    <xf numFmtId="0" fontId="6" fillId="6" borderId="2" xfId="0" applyFont="1" applyFill="1" applyBorder="1" applyAlignment="1" applyProtection="1">
      <alignment vertical="top" shrinkToFit="1"/>
      <protection locked="0"/>
    </xf>
    <xf numFmtId="173" fontId="2" fillId="7" borderId="2" xfId="0" applyNumberFormat="1" applyFont="1" applyFill="1" applyBorder="1" applyAlignment="1">
      <alignment vertical="top" wrapText="1"/>
    </xf>
    <xf numFmtId="20" fontId="6" fillId="7" borderId="2" xfId="0" applyNumberFormat="1" applyFont="1" applyFill="1" applyBorder="1" applyAlignment="1" applyProtection="1">
      <alignment vertical="top" wrapText="1"/>
      <protection locked="0"/>
    </xf>
    <xf numFmtId="174" fontId="6" fillId="7" borderId="2" xfId="0" applyNumberFormat="1" applyFont="1" applyFill="1" applyBorder="1" applyAlignment="1">
      <alignment vertical="top" wrapText="1"/>
    </xf>
    <xf numFmtId="0" fontId="12" fillId="7" borderId="2" xfId="0" applyFont="1" applyFill="1" applyBorder="1" applyAlignment="1" applyProtection="1">
      <alignment vertical="top" shrinkToFit="1"/>
      <protection locked="0"/>
    </xf>
    <xf numFmtId="0" fontId="12" fillId="5" borderId="2" xfId="0" applyFont="1" applyFill="1" applyBorder="1" applyAlignment="1" applyProtection="1">
      <alignment vertical="top" shrinkToFit="1"/>
      <protection locked="0"/>
    </xf>
    <xf numFmtId="173" fontId="2" fillId="8" borderId="2" xfId="0" applyNumberFormat="1" applyFont="1" applyFill="1" applyBorder="1" applyAlignment="1">
      <alignment vertical="top" wrapText="1"/>
    </xf>
    <xf numFmtId="20" fontId="6" fillId="9" borderId="2" xfId="0" applyNumberFormat="1" applyFont="1" applyFill="1" applyBorder="1" applyAlignment="1" applyProtection="1">
      <alignment vertical="top" wrapText="1"/>
      <protection locked="0"/>
    </xf>
    <xf numFmtId="174" fontId="6" fillId="9" borderId="2" xfId="0" applyNumberFormat="1" applyFont="1" applyFill="1" applyBorder="1" applyAlignment="1">
      <alignment vertical="top" wrapText="1"/>
    </xf>
    <xf numFmtId="0" fontId="6" fillId="9" borderId="2" xfId="0" applyFont="1" applyFill="1" applyBorder="1" applyAlignment="1" applyProtection="1">
      <alignment vertical="top" shrinkToFit="1"/>
      <protection locked="0"/>
    </xf>
    <xf numFmtId="173" fontId="2" fillId="9" borderId="2" xfId="0" applyNumberFormat="1" applyFont="1" applyFill="1" applyBorder="1" applyAlignment="1">
      <alignment vertical="top" wrapText="1"/>
    </xf>
    <xf numFmtId="173" fontId="2" fillId="10" borderId="2" xfId="0" applyNumberFormat="1" applyFont="1" applyFill="1" applyBorder="1" applyAlignment="1">
      <alignment vertical="top" wrapText="1"/>
    </xf>
    <xf numFmtId="0" fontId="6" fillId="9" borderId="2" xfId="0" applyFont="1" applyFill="1" applyBorder="1" applyAlignment="1" applyProtection="1">
      <alignment vertical="top" wrapText="1" shrinkToFit="1"/>
      <protection locked="0"/>
    </xf>
    <xf numFmtId="20" fontId="6" fillId="10" borderId="2" xfId="0" applyNumberFormat="1" applyFont="1" applyFill="1" applyBorder="1" applyAlignment="1" applyProtection="1">
      <alignment vertical="top" wrapText="1"/>
      <protection locked="0"/>
    </xf>
    <xf numFmtId="174" fontId="6" fillId="8" borderId="2" xfId="0" applyNumberFormat="1" applyFont="1" applyFill="1" applyBorder="1" applyAlignment="1">
      <alignment vertical="top" wrapText="1"/>
    </xf>
    <xf numFmtId="0" fontId="13" fillId="10" borderId="2" xfId="0" applyFont="1" applyFill="1" applyBorder="1" applyAlignment="1" applyProtection="1">
      <alignment vertical="top" shrinkToFit="1"/>
      <protection locked="0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="125" zoomScaleNormal="102" workbookViewId="0">
      <selection activeCell="F37" sqref="F37"/>
    </sheetView>
  </sheetViews>
  <sheetFormatPr baseColWidth="10" defaultRowHeight="12.75" x14ac:dyDescent="0.2"/>
  <cols>
    <col min="1" max="1" width="10.875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hidden="1" customWidth="1"/>
    <col min="9" max="9" width="11" customWidth="1"/>
    <col min="10" max="10" width="11" hidden="1" customWidth="1"/>
  </cols>
  <sheetData>
    <row r="1" spans="1:10" ht="12.95" customHeight="1" x14ac:dyDescent="0.2">
      <c r="A1" s="75" t="s">
        <v>0</v>
      </c>
      <c r="B1" s="75"/>
      <c r="C1" s="75"/>
      <c r="D1" s="37"/>
      <c r="E1" s="38" t="s">
        <v>1</v>
      </c>
      <c r="F1" s="76"/>
      <c r="G1" s="76"/>
    </row>
    <row r="2" spans="1:10" ht="12.95" customHeight="1" x14ac:dyDescent="0.2">
      <c r="A2" s="75"/>
      <c r="B2" s="75"/>
      <c r="C2" s="75"/>
      <c r="D2" s="37"/>
      <c r="E2" s="38" t="s">
        <v>2</v>
      </c>
      <c r="F2" s="76"/>
      <c r="G2" s="76"/>
    </row>
    <row r="3" spans="1:10" ht="17.100000000000001" customHeight="1" x14ac:dyDescent="0.2">
      <c r="A3" s="75"/>
      <c r="B3" s="75"/>
      <c r="C3" s="75"/>
      <c r="D3" s="37"/>
      <c r="E3" s="40" t="s">
        <v>3</v>
      </c>
      <c r="F3" s="76"/>
      <c r="G3" s="76"/>
    </row>
    <row r="4" spans="1:10" ht="12.95" customHeight="1" x14ac:dyDescent="0.2">
      <c r="A4" s="75"/>
      <c r="B4" s="75"/>
      <c r="C4" s="75"/>
      <c r="D4" s="37"/>
      <c r="E4" s="38" t="s">
        <v>4</v>
      </c>
      <c r="F4" s="77">
        <v>42004</v>
      </c>
      <c r="G4" s="77"/>
    </row>
    <row r="5" spans="1:10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11</v>
      </c>
    </row>
    <row r="6" spans="1:10" ht="12.95" customHeight="1" x14ac:dyDescent="0.2">
      <c r="A6" s="50"/>
      <c r="B6" s="50"/>
      <c r="C6" s="78" t="s">
        <v>12</v>
      </c>
      <c r="D6" s="78"/>
      <c r="E6" s="78"/>
      <c r="F6" s="44">
        <v>0</v>
      </c>
      <c r="G6" s="38"/>
    </row>
    <row r="7" spans="1:10" ht="12.95" customHeight="1" x14ac:dyDescent="0.2">
      <c r="A7" s="95">
        <v>42004</v>
      </c>
      <c r="B7" s="96">
        <v>0</v>
      </c>
      <c r="C7" s="96">
        <v>0</v>
      </c>
      <c r="D7" s="96">
        <f t="shared" ref="D7:D37" si="0">IF((C7-B7)&lt;TIME(6,1,0),TIME(0,0,0),IF((C7-B7)&lt;TIME(9,31,0),$E$45,$E$46))</f>
        <v>0</v>
      </c>
      <c r="E7" s="97">
        <f>C7-B7-D7</f>
        <v>0</v>
      </c>
      <c r="F7" s="98">
        <f t="shared" ref="F7:F37" si="1">IF(OR(((G7)="zaus"),((E7)&gt;(-$E$48)),((G7)="kA")),(F6+E7),TIME(0,0,0))</f>
        <v>0</v>
      </c>
      <c r="G7" s="99" t="s">
        <v>40</v>
      </c>
      <c r="H7" t="s">
        <v>13</v>
      </c>
      <c r="J7" t="s">
        <v>29</v>
      </c>
    </row>
    <row r="8" spans="1:10" ht="12.95" customHeight="1" x14ac:dyDescent="0.2">
      <c r="A8" s="52">
        <v>42005</v>
      </c>
      <c r="B8" s="61">
        <v>0</v>
      </c>
      <c r="C8" s="61">
        <v>0</v>
      </c>
      <c r="D8" s="61">
        <f t="shared" si="0"/>
        <v>0</v>
      </c>
      <c r="E8" s="45">
        <f t="shared" ref="E7:E37" si="2">IF((G8)="U",(C8-B8-D8),IF((G8)="K",TIME(0,0,0),IF((G8)="B",TIME(0,0,0),IF((G8)="D",TIME(0,0,0),(C8-B8-D8-$E$48)))))</f>
        <v>-0.32833333333333331</v>
      </c>
      <c r="F8" s="45">
        <f t="shared" si="1"/>
        <v>0</v>
      </c>
      <c r="G8" s="62" t="s">
        <v>14</v>
      </c>
      <c r="J8" t="s">
        <v>30</v>
      </c>
    </row>
    <row r="9" spans="1:10" ht="12.95" customHeight="1" x14ac:dyDescent="0.2">
      <c r="A9" s="35">
        <v>42006</v>
      </c>
      <c r="B9" s="36">
        <v>0</v>
      </c>
      <c r="C9" s="36">
        <v>0</v>
      </c>
      <c r="D9" s="36">
        <f t="shared" si="0"/>
        <v>0</v>
      </c>
      <c r="E9" s="45">
        <f t="shared" si="2"/>
        <v>-0.32833333333333331</v>
      </c>
      <c r="F9" s="69">
        <f t="shared" si="1"/>
        <v>0</v>
      </c>
      <c r="G9" s="72" t="s">
        <v>14</v>
      </c>
      <c r="J9" t="s">
        <v>31</v>
      </c>
    </row>
    <row r="10" spans="1:10" ht="12.95" customHeight="1" x14ac:dyDescent="0.2">
      <c r="A10" s="51">
        <v>42007</v>
      </c>
      <c r="B10" s="36">
        <v>0</v>
      </c>
      <c r="C10" s="36">
        <v>0</v>
      </c>
      <c r="D10" s="36">
        <f t="shared" si="0"/>
        <v>0</v>
      </c>
      <c r="E10" s="45">
        <f t="shared" si="2"/>
        <v>-0.32833333333333331</v>
      </c>
      <c r="F10" s="45">
        <f>IF(OR(((G10)="zaus"),((E10)&gt;(-$E$48)),((G10)="kA")),(F9+E10),TIME(0,0,0))</f>
        <v>0</v>
      </c>
      <c r="G10" s="62" t="s">
        <v>35</v>
      </c>
      <c r="J10" t="s">
        <v>32</v>
      </c>
    </row>
    <row r="11" spans="1:10" ht="12.95" customHeight="1" x14ac:dyDescent="0.2">
      <c r="A11" s="108">
        <v>42008</v>
      </c>
      <c r="B11" s="109">
        <v>0</v>
      </c>
      <c r="C11" s="109">
        <v>0</v>
      </c>
      <c r="D11" s="109">
        <f t="shared" si="0"/>
        <v>0</v>
      </c>
      <c r="E11" s="110">
        <f>C11-B11-D11</f>
        <v>0</v>
      </c>
      <c r="F11" s="110">
        <f t="shared" si="1"/>
        <v>0</v>
      </c>
      <c r="G11" s="111" t="s">
        <v>35</v>
      </c>
      <c r="J11" t="s">
        <v>33</v>
      </c>
    </row>
    <row r="12" spans="1:10" ht="12.95" customHeight="1" x14ac:dyDescent="0.2">
      <c r="A12" s="112">
        <v>42009</v>
      </c>
      <c r="B12" s="109">
        <v>0</v>
      </c>
      <c r="C12" s="109">
        <v>0</v>
      </c>
      <c r="D12" s="109">
        <f t="shared" si="0"/>
        <v>0</v>
      </c>
      <c r="E12" s="110">
        <f>C12-B12-D12</f>
        <v>0</v>
      </c>
      <c r="F12" s="110">
        <f t="shared" si="1"/>
        <v>0</v>
      </c>
      <c r="G12" s="111" t="s">
        <v>14</v>
      </c>
      <c r="J12" t="s">
        <v>34</v>
      </c>
    </row>
    <row r="13" spans="1:10" ht="12.95" customHeight="1" x14ac:dyDescent="0.2">
      <c r="A13" s="35">
        <v>42010</v>
      </c>
      <c r="B13" s="61">
        <v>0</v>
      </c>
      <c r="C13" s="61">
        <v>0</v>
      </c>
      <c r="D13" s="61">
        <f t="shared" si="0"/>
        <v>0</v>
      </c>
      <c r="E13" s="45">
        <f t="shared" si="2"/>
        <v>-0.32833333333333331</v>
      </c>
      <c r="F13" s="45">
        <f t="shared" si="1"/>
        <v>0</v>
      </c>
      <c r="G13" s="62" t="s">
        <v>14</v>
      </c>
    </row>
    <row r="14" spans="1:10" ht="12.95" customHeight="1" x14ac:dyDescent="0.2">
      <c r="A14" s="51">
        <v>42011</v>
      </c>
      <c r="B14" s="61">
        <v>0</v>
      </c>
      <c r="C14" s="61">
        <v>0</v>
      </c>
      <c r="D14" s="61">
        <f t="shared" si="0"/>
        <v>0</v>
      </c>
      <c r="E14" s="45">
        <f t="shared" si="2"/>
        <v>-0.32833333333333331</v>
      </c>
      <c r="F14" s="45">
        <f t="shared" si="1"/>
        <v>0</v>
      </c>
      <c r="G14" s="62" t="s">
        <v>14</v>
      </c>
    </row>
    <row r="15" spans="1:10" ht="12.95" customHeight="1" x14ac:dyDescent="0.2">
      <c r="A15" s="51">
        <v>42012</v>
      </c>
      <c r="B15" s="61">
        <v>0</v>
      </c>
      <c r="C15" s="61">
        <v>0</v>
      </c>
      <c r="D15" s="61">
        <f t="shared" si="0"/>
        <v>0</v>
      </c>
      <c r="E15" s="45">
        <f t="shared" si="2"/>
        <v>-0.32833333333333331</v>
      </c>
      <c r="F15" s="45">
        <f t="shared" si="1"/>
        <v>0</v>
      </c>
      <c r="G15" s="62" t="s">
        <v>14</v>
      </c>
    </row>
    <row r="16" spans="1:10" ht="12.95" customHeight="1" x14ac:dyDescent="0.2">
      <c r="A16" s="52">
        <v>42013</v>
      </c>
      <c r="B16" s="36">
        <v>0</v>
      </c>
      <c r="C16" s="36">
        <v>0</v>
      </c>
      <c r="D16" s="36">
        <f t="shared" si="0"/>
        <v>0</v>
      </c>
      <c r="E16" s="45">
        <f t="shared" si="2"/>
        <v>-0.32833333333333331</v>
      </c>
      <c r="F16" s="69">
        <f t="shared" si="1"/>
        <v>0</v>
      </c>
      <c r="G16" s="72" t="s">
        <v>14</v>
      </c>
    </row>
    <row r="17" spans="1:7" ht="12.95" customHeight="1" x14ac:dyDescent="0.2">
      <c r="A17" s="35">
        <v>42014</v>
      </c>
      <c r="B17" s="36">
        <v>0</v>
      </c>
      <c r="C17" s="36">
        <v>0</v>
      </c>
      <c r="D17" s="36">
        <f t="shared" si="0"/>
        <v>0</v>
      </c>
      <c r="E17" s="45">
        <f t="shared" si="2"/>
        <v>-0.32833333333333331</v>
      </c>
      <c r="F17" s="45">
        <f>IF(OR(((G17)="zaus"),((E17)&gt;(-$E$48)),((G17)="kA")),(F16+E17),TIME(0,0,0))</f>
        <v>0</v>
      </c>
      <c r="G17" s="62" t="s">
        <v>35</v>
      </c>
    </row>
    <row r="18" spans="1:7" ht="12.95" customHeight="1" x14ac:dyDescent="0.2">
      <c r="A18" s="108">
        <v>42015</v>
      </c>
      <c r="B18" s="109">
        <v>0</v>
      </c>
      <c r="C18" s="109">
        <v>0</v>
      </c>
      <c r="D18" s="109">
        <f t="shared" si="0"/>
        <v>0</v>
      </c>
      <c r="E18" s="110">
        <f>C18-B18-D18</f>
        <v>0</v>
      </c>
      <c r="F18" s="110">
        <f t="shared" si="1"/>
        <v>0</v>
      </c>
      <c r="G18" s="111" t="s">
        <v>14</v>
      </c>
    </row>
    <row r="19" spans="1:7" ht="12.95" customHeight="1" x14ac:dyDescent="0.2">
      <c r="A19" s="108">
        <v>42016</v>
      </c>
      <c r="B19" s="109">
        <v>0</v>
      </c>
      <c r="C19" s="109">
        <v>0</v>
      </c>
      <c r="D19" s="109">
        <f t="shared" si="0"/>
        <v>0</v>
      </c>
      <c r="E19" s="110">
        <f>C19-B19-D19</f>
        <v>0</v>
      </c>
      <c r="F19" s="110">
        <f t="shared" si="1"/>
        <v>0</v>
      </c>
      <c r="G19" s="111" t="s">
        <v>14</v>
      </c>
    </row>
    <row r="20" spans="1:7" ht="12.95" customHeight="1" x14ac:dyDescent="0.2">
      <c r="A20" s="52">
        <v>42017</v>
      </c>
      <c r="B20" s="61">
        <v>0</v>
      </c>
      <c r="C20" s="61">
        <v>0</v>
      </c>
      <c r="D20" s="61">
        <f t="shared" si="0"/>
        <v>0</v>
      </c>
      <c r="E20" s="45">
        <f t="shared" si="2"/>
        <v>-0.32833333333333331</v>
      </c>
      <c r="F20" s="45">
        <f t="shared" si="1"/>
        <v>0</v>
      </c>
      <c r="G20" s="62" t="s">
        <v>14</v>
      </c>
    </row>
    <row r="21" spans="1:7" ht="12.95" customHeight="1" x14ac:dyDescent="0.2">
      <c r="A21" s="35">
        <v>42018</v>
      </c>
      <c r="B21" s="61">
        <v>0</v>
      </c>
      <c r="C21" s="61">
        <v>0</v>
      </c>
      <c r="D21" s="61">
        <f t="shared" si="0"/>
        <v>0</v>
      </c>
      <c r="E21" s="45">
        <f t="shared" si="2"/>
        <v>-0.32833333333333331</v>
      </c>
      <c r="F21" s="45">
        <f t="shared" si="1"/>
        <v>0</v>
      </c>
      <c r="G21" s="62" t="s">
        <v>14</v>
      </c>
    </row>
    <row r="22" spans="1:7" ht="12.95" customHeight="1" x14ac:dyDescent="0.2">
      <c r="A22" s="51">
        <v>42019</v>
      </c>
      <c r="B22" s="61">
        <v>0</v>
      </c>
      <c r="C22" s="61">
        <v>0</v>
      </c>
      <c r="D22" s="61">
        <f t="shared" si="0"/>
        <v>0</v>
      </c>
      <c r="E22" s="45">
        <f t="shared" si="2"/>
        <v>-0.32833333333333331</v>
      </c>
      <c r="F22" s="45">
        <f t="shared" si="1"/>
        <v>0</v>
      </c>
      <c r="G22" s="62" t="s">
        <v>14</v>
      </c>
    </row>
    <row r="23" spans="1:7" ht="12.95" customHeight="1" x14ac:dyDescent="0.2">
      <c r="A23" s="51">
        <v>42020</v>
      </c>
      <c r="B23" s="36">
        <v>0</v>
      </c>
      <c r="C23" s="36">
        <v>0</v>
      </c>
      <c r="D23" s="36">
        <f t="shared" si="0"/>
        <v>0</v>
      </c>
      <c r="E23" s="45">
        <f t="shared" si="2"/>
        <v>-0.32833333333333331</v>
      </c>
      <c r="F23" s="69">
        <f t="shared" si="1"/>
        <v>0</v>
      </c>
      <c r="G23" s="72" t="s">
        <v>14</v>
      </c>
    </row>
    <row r="24" spans="1:7" ht="12.95" customHeight="1" x14ac:dyDescent="0.2">
      <c r="A24" s="52">
        <v>42021</v>
      </c>
      <c r="B24" s="36">
        <v>0</v>
      </c>
      <c r="C24" s="36">
        <v>0</v>
      </c>
      <c r="D24" s="36">
        <f t="shared" si="0"/>
        <v>0</v>
      </c>
      <c r="E24" s="45">
        <f t="shared" si="2"/>
        <v>-0.32833333333333331</v>
      </c>
      <c r="F24" s="45">
        <f>IF(OR(((G24)="zaus"),((E24)&gt;(-$E$48)),((G24)="kA")),(F23+E24),TIME(0,0,0))</f>
        <v>0</v>
      </c>
      <c r="G24" s="62" t="s">
        <v>35</v>
      </c>
    </row>
    <row r="25" spans="1:7" ht="12.95" customHeight="1" x14ac:dyDescent="0.2">
      <c r="A25" s="113">
        <v>42022</v>
      </c>
      <c r="B25" s="109">
        <v>0</v>
      </c>
      <c r="C25" s="109">
        <v>0</v>
      </c>
      <c r="D25" s="109">
        <f t="shared" si="0"/>
        <v>0</v>
      </c>
      <c r="E25" s="110">
        <f>C25-B25-D25</f>
        <v>0</v>
      </c>
      <c r="F25" s="110">
        <f t="shared" si="1"/>
        <v>0</v>
      </c>
      <c r="G25" s="111" t="s">
        <v>14</v>
      </c>
    </row>
    <row r="26" spans="1:7" ht="12.95" customHeight="1" x14ac:dyDescent="0.2">
      <c r="A26" s="108">
        <v>42023</v>
      </c>
      <c r="B26" s="109">
        <v>0</v>
      </c>
      <c r="C26" s="109">
        <v>0</v>
      </c>
      <c r="D26" s="109">
        <f t="shared" si="0"/>
        <v>0</v>
      </c>
      <c r="E26" s="110">
        <f>C26-B26-D26</f>
        <v>0</v>
      </c>
      <c r="F26" s="110">
        <f t="shared" si="1"/>
        <v>0</v>
      </c>
      <c r="G26" s="111" t="s">
        <v>14</v>
      </c>
    </row>
    <row r="27" spans="1:7" ht="12.95" customHeight="1" x14ac:dyDescent="0.2">
      <c r="A27" s="51">
        <v>42024</v>
      </c>
      <c r="B27" s="61">
        <v>0</v>
      </c>
      <c r="C27" s="61">
        <v>0</v>
      </c>
      <c r="D27" s="61">
        <f t="shared" si="0"/>
        <v>0</v>
      </c>
      <c r="E27" s="45">
        <f t="shared" si="2"/>
        <v>-0.32833333333333331</v>
      </c>
      <c r="F27" s="45">
        <f t="shared" si="1"/>
        <v>0</v>
      </c>
      <c r="G27" s="62" t="s">
        <v>14</v>
      </c>
    </row>
    <row r="28" spans="1:7" ht="12.95" customHeight="1" x14ac:dyDescent="0.2">
      <c r="A28" s="52">
        <v>42025</v>
      </c>
      <c r="B28" s="61">
        <v>0</v>
      </c>
      <c r="C28" s="61">
        <v>0</v>
      </c>
      <c r="D28" s="61">
        <f t="shared" si="0"/>
        <v>0</v>
      </c>
      <c r="E28" s="45">
        <f t="shared" si="2"/>
        <v>-0.32833333333333331</v>
      </c>
      <c r="F28" s="45">
        <f t="shared" si="1"/>
        <v>0</v>
      </c>
      <c r="G28" s="62" t="s">
        <v>14</v>
      </c>
    </row>
    <row r="29" spans="1:7" ht="12.95" customHeight="1" x14ac:dyDescent="0.2">
      <c r="A29" s="35">
        <v>42026</v>
      </c>
      <c r="B29" s="61">
        <v>0</v>
      </c>
      <c r="C29" s="61">
        <v>0</v>
      </c>
      <c r="D29" s="61">
        <f t="shared" si="0"/>
        <v>0</v>
      </c>
      <c r="E29" s="45">
        <f t="shared" si="2"/>
        <v>-0.32833333333333331</v>
      </c>
      <c r="F29" s="45">
        <f t="shared" si="1"/>
        <v>0</v>
      </c>
      <c r="G29" s="62" t="s">
        <v>14</v>
      </c>
    </row>
    <row r="30" spans="1:7" ht="12.95" customHeight="1" x14ac:dyDescent="0.2">
      <c r="A30" s="51">
        <v>42027</v>
      </c>
      <c r="B30" s="36">
        <v>0</v>
      </c>
      <c r="C30" s="36">
        <v>0</v>
      </c>
      <c r="D30" s="36">
        <f t="shared" si="0"/>
        <v>0</v>
      </c>
      <c r="E30" s="45">
        <f t="shared" si="2"/>
        <v>-0.32833333333333331</v>
      </c>
      <c r="F30" s="69">
        <f t="shared" si="1"/>
        <v>0</v>
      </c>
      <c r="G30" s="72" t="s">
        <v>14</v>
      </c>
    </row>
    <row r="31" spans="1:7" ht="12.95" customHeight="1" x14ac:dyDescent="0.2">
      <c r="A31" s="51">
        <v>42028</v>
      </c>
      <c r="B31" s="36">
        <v>0</v>
      </c>
      <c r="C31" s="36">
        <v>0</v>
      </c>
      <c r="D31" s="36">
        <f t="shared" si="0"/>
        <v>0</v>
      </c>
      <c r="E31" s="45">
        <f t="shared" si="2"/>
        <v>-0.32833333333333331</v>
      </c>
      <c r="F31" s="45">
        <f>IF(OR(((G31)="zaus"),((E31)&gt;(-$E$48)),((G31)="kA")),(F30+E31),TIME(0,0,0))</f>
        <v>0</v>
      </c>
      <c r="G31" s="62" t="s">
        <v>35</v>
      </c>
    </row>
    <row r="32" spans="1:7" ht="12.95" customHeight="1" x14ac:dyDescent="0.2">
      <c r="A32" s="112">
        <v>42029</v>
      </c>
      <c r="B32" s="109">
        <v>0</v>
      </c>
      <c r="C32" s="109">
        <v>0</v>
      </c>
      <c r="D32" s="109">
        <f t="shared" si="0"/>
        <v>0</v>
      </c>
      <c r="E32" s="110">
        <f>C32-B32-D32</f>
        <v>0</v>
      </c>
      <c r="F32" s="110">
        <f t="shared" si="1"/>
        <v>0</v>
      </c>
      <c r="G32" s="111" t="s">
        <v>14</v>
      </c>
    </row>
    <row r="33" spans="1:7" ht="12.95" customHeight="1" x14ac:dyDescent="0.2">
      <c r="A33" s="113">
        <v>42030</v>
      </c>
      <c r="B33" s="109">
        <v>0</v>
      </c>
      <c r="C33" s="109">
        <v>0</v>
      </c>
      <c r="D33" s="109">
        <f t="shared" si="0"/>
        <v>0</v>
      </c>
      <c r="E33" s="110">
        <f>C33-B33-D33</f>
        <v>0</v>
      </c>
      <c r="F33" s="110">
        <f t="shared" si="1"/>
        <v>0</v>
      </c>
      <c r="G33" s="111" t="s">
        <v>14</v>
      </c>
    </row>
    <row r="34" spans="1:7" ht="12.95" customHeight="1" x14ac:dyDescent="0.2">
      <c r="A34" s="51">
        <v>42031</v>
      </c>
      <c r="B34" s="61">
        <v>0</v>
      </c>
      <c r="C34" s="61">
        <v>0</v>
      </c>
      <c r="D34" s="61">
        <f t="shared" si="0"/>
        <v>0</v>
      </c>
      <c r="E34" s="45">
        <f t="shared" si="2"/>
        <v>-0.32833333333333331</v>
      </c>
      <c r="F34" s="45">
        <f t="shared" si="1"/>
        <v>0</v>
      </c>
      <c r="G34" s="62" t="s">
        <v>14</v>
      </c>
    </row>
    <row r="35" spans="1:7" ht="12.95" customHeight="1" x14ac:dyDescent="0.2">
      <c r="A35" s="51">
        <v>42032</v>
      </c>
      <c r="B35" s="61">
        <v>0</v>
      </c>
      <c r="C35" s="61">
        <v>0</v>
      </c>
      <c r="D35" s="61">
        <f t="shared" si="0"/>
        <v>0</v>
      </c>
      <c r="E35" s="45">
        <f t="shared" si="2"/>
        <v>-0.32833333333333331</v>
      </c>
      <c r="F35" s="45">
        <f t="shared" si="1"/>
        <v>0</v>
      </c>
      <c r="G35" s="62" t="s">
        <v>14</v>
      </c>
    </row>
    <row r="36" spans="1:7" ht="12.95" customHeight="1" x14ac:dyDescent="0.2">
      <c r="A36" s="52">
        <v>42033</v>
      </c>
      <c r="B36" s="61">
        <v>0</v>
      </c>
      <c r="C36" s="61">
        <v>0</v>
      </c>
      <c r="D36" s="61">
        <f t="shared" si="0"/>
        <v>0</v>
      </c>
      <c r="E36" s="45">
        <f t="shared" si="2"/>
        <v>-0.32833333333333331</v>
      </c>
      <c r="F36" s="45">
        <f t="shared" si="1"/>
        <v>0</v>
      </c>
      <c r="G36" s="62" t="s">
        <v>14</v>
      </c>
    </row>
    <row r="37" spans="1:7" ht="12.95" customHeight="1" x14ac:dyDescent="0.2">
      <c r="A37" s="35">
        <v>42034</v>
      </c>
      <c r="B37" s="36">
        <v>0</v>
      </c>
      <c r="C37" s="36">
        <v>0</v>
      </c>
      <c r="D37" s="36">
        <f t="shared" si="0"/>
        <v>0</v>
      </c>
      <c r="E37" s="45">
        <f t="shared" si="2"/>
        <v>-0.32833333333333331</v>
      </c>
      <c r="F37" s="69">
        <f t="shared" si="1"/>
        <v>0</v>
      </c>
      <c r="G37" s="72"/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6"/>
      <c r="B39" s="6"/>
      <c r="C39" s="80" t="s">
        <v>15</v>
      </c>
      <c r="D39" s="80"/>
      <c r="E39" s="80"/>
      <c r="F39" s="7">
        <f>SUM(E7:E37)+$F$6</f>
        <v>-7.2233333333333309</v>
      </c>
      <c r="G39" s="8"/>
    </row>
    <row r="40" spans="1:7" ht="12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ht="12" customHeight="1" x14ac:dyDescent="0.2">
      <c r="A47" s="79" t="s">
        <v>25</v>
      </c>
      <c r="B47" s="79"/>
      <c r="C47" s="79"/>
      <c r="D47" s="13"/>
      <c r="E47" s="15"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6"/>
      <c r="E48" s="17">
        <f>$E$47/5</f>
        <v>0.32833333333333331</v>
      </c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$J$7:$J$12</formula1>
    </dataValidation>
  </dataValidations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7" sqref="F37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0.875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'Sep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'Sep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'Sep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42277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49"/>
      <c r="B6" s="49"/>
      <c r="C6" s="78" t="s">
        <v>12</v>
      </c>
      <c r="D6" s="78"/>
      <c r="E6" s="78"/>
      <c r="F6" s="44">
        <f>'Sep 2019'!F39</f>
        <v>-62.054999999999971</v>
      </c>
      <c r="G6" s="66"/>
      <c r="H6" s="65"/>
    </row>
    <row r="7" spans="1:9" ht="12.95" customHeight="1" x14ac:dyDescent="0.2">
      <c r="A7" s="52">
        <v>42277</v>
      </c>
      <c r="B7" s="36">
        <v>0</v>
      </c>
      <c r="C7" s="36">
        <v>0</v>
      </c>
      <c r="D7" s="36">
        <f>IF((C7-B7)&lt;TIME(6,1,0),TIME(0,0,0),IF((C7-B7)&lt;TIME(9,31,0),$E$45,$E$46))</f>
        <v>0</v>
      </c>
      <c r="E7" s="45">
        <f t="shared" ref="E7:E37" si="0">IF((G7)="U",(C7-B7-D7),IF((G7)="K",TIME(0,0,0),IF((G7)="B",TIME(0,0,0),IF((G7)="D",TIME(0,0,0),(C7-B7-D7-$E$48)))))</f>
        <v>-0.32833333333333331</v>
      </c>
      <c r="F7" s="69">
        <f>IF(OR(((G7)="zaus"),((E7)&gt;(-$E$48)),((G7)="kA")),(F6+E7),TIME(0,0,0))</f>
        <v>0</v>
      </c>
      <c r="G7" s="72" t="s">
        <v>14</v>
      </c>
    </row>
    <row r="8" spans="1:9" ht="12.95" customHeight="1" x14ac:dyDescent="0.2">
      <c r="A8" s="52">
        <v>42278</v>
      </c>
      <c r="B8" s="36">
        <v>0</v>
      </c>
      <c r="C8" s="36">
        <v>0</v>
      </c>
      <c r="D8" s="36">
        <f>IF((C8-B8)&lt;TIME(6,1,0),TIME(0,0,0),IF((C8-B8)&lt;TIME(9,31,0),$E$45,$E$46))</f>
        <v>0</v>
      </c>
      <c r="E8" s="45">
        <f t="shared" si="0"/>
        <v>-0.32833333333333331</v>
      </c>
      <c r="F8" s="69">
        <f>IF(OR(((G8)="zaus"),((E8)&gt;(-$E$48)),((G8)="kA")),(F7+E8),TIME(0,0,0))</f>
        <v>0</v>
      </c>
      <c r="G8" s="72" t="s">
        <v>14</v>
      </c>
    </row>
    <row r="9" spans="1:9" ht="12.95" customHeight="1" x14ac:dyDescent="0.2">
      <c r="A9" s="100">
        <v>42279</v>
      </c>
      <c r="B9" s="96">
        <v>0</v>
      </c>
      <c r="C9" s="96">
        <v>0</v>
      </c>
      <c r="D9" s="96">
        <f t="shared" ref="D9:D37" si="1">IF((C9-B9)&lt;TIME(6,1,0),TIME(0,0,0),IF((C9-B9)&lt;TIME(9,31,0),$E$45,$E$46))</f>
        <v>0</v>
      </c>
      <c r="E9" s="97">
        <f>C9-B9-D9</f>
        <v>0</v>
      </c>
      <c r="F9" s="98">
        <f t="shared" ref="F9:F37" si="2">IF(OR(((G9)="zaus"),((E9)&gt;(-$E$48)),((G9)="kA")),(F8+E9),TIME(0,0,0))</f>
        <v>0</v>
      </c>
      <c r="G9" s="107" t="s">
        <v>48</v>
      </c>
    </row>
    <row r="10" spans="1:9" ht="12.95" customHeight="1" x14ac:dyDescent="0.2">
      <c r="A10" s="52">
        <v>42280</v>
      </c>
      <c r="B10" s="61">
        <v>0</v>
      </c>
      <c r="C10" s="61">
        <v>0</v>
      </c>
      <c r="D10" s="61">
        <f>IF((C10-B10)&lt;TIME(6,1,0),TIME(0,0,0),IF((C10-B10)&lt;TIME(9,31,0),$E$45,$E$46))</f>
        <v>0</v>
      </c>
      <c r="E10" s="45">
        <f t="shared" si="0"/>
        <v>-0.32833333333333331</v>
      </c>
      <c r="F10" s="45">
        <f>IF(OR(((G10)="zaus"),((E10)&gt;(-$E$48)),((G10)="kA")),(F9+E10),TIME(0,0,0))</f>
        <v>0</v>
      </c>
      <c r="G10" s="62" t="s">
        <v>14</v>
      </c>
    </row>
    <row r="11" spans="1:9" ht="12.95" customHeight="1" x14ac:dyDescent="0.2">
      <c r="A11" s="112">
        <v>42281</v>
      </c>
      <c r="B11" s="109">
        <v>0</v>
      </c>
      <c r="C11" s="109">
        <v>0</v>
      </c>
      <c r="D11" s="109">
        <f t="shared" si="1"/>
        <v>0</v>
      </c>
      <c r="E11" s="110">
        <f>C11-B11-D11</f>
        <v>0</v>
      </c>
      <c r="F11" s="110">
        <f t="shared" si="2"/>
        <v>0</v>
      </c>
      <c r="G11" s="111" t="s">
        <v>14</v>
      </c>
      <c r="I11" t="s">
        <v>36</v>
      </c>
    </row>
    <row r="12" spans="1:9" ht="12.95" customHeight="1" x14ac:dyDescent="0.2">
      <c r="A12" s="112">
        <v>42282</v>
      </c>
      <c r="B12" s="109">
        <v>0</v>
      </c>
      <c r="C12" s="109">
        <v>0</v>
      </c>
      <c r="D12" s="109">
        <f t="shared" si="1"/>
        <v>0</v>
      </c>
      <c r="E12" s="110">
        <f>C12-B12-D12</f>
        <v>0</v>
      </c>
      <c r="F12" s="110">
        <f t="shared" si="2"/>
        <v>0</v>
      </c>
      <c r="G12" s="111" t="s">
        <v>14</v>
      </c>
      <c r="I12" t="s">
        <v>37</v>
      </c>
    </row>
    <row r="13" spans="1:9" ht="12.95" customHeight="1" x14ac:dyDescent="0.2">
      <c r="A13" s="52">
        <v>42283</v>
      </c>
      <c r="B13" s="61">
        <v>0</v>
      </c>
      <c r="C13" s="61">
        <v>0</v>
      </c>
      <c r="D13" s="61">
        <f t="shared" si="1"/>
        <v>0</v>
      </c>
      <c r="E13" s="45">
        <f t="shared" si="0"/>
        <v>-0.32833333333333331</v>
      </c>
      <c r="F13" s="45">
        <f t="shared" si="2"/>
        <v>0</v>
      </c>
      <c r="G13" s="62" t="s">
        <v>14</v>
      </c>
      <c r="I13" t="s">
        <v>31</v>
      </c>
    </row>
    <row r="14" spans="1:9" ht="12.95" customHeight="1" x14ac:dyDescent="0.2">
      <c r="A14" s="52">
        <v>42284</v>
      </c>
      <c r="B14" s="36">
        <v>0</v>
      </c>
      <c r="C14" s="36">
        <v>0</v>
      </c>
      <c r="D14" s="36">
        <f>IF((C14-B14)&lt;TIME(6,1,0),TIME(0,0,0),IF((C14-B14)&lt;TIME(9,31,0),$E$45,$E$46))</f>
        <v>0</v>
      </c>
      <c r="E14" s="45">
        <f t="shared" si="0"/>
        <v>-0.32833333333333331</v>
      </c>
      <c r="F14" s="69">
        <f>IF(OR(((G14)="zaus"),((E14)&gt;(-$E$48)),((G14)="kA")),(F13+E14),TIME(0,0,0))</f>
        <v>0</v>
      </c>
      <c r="G14" s="72" t="s">
        <v>14</v>
      </c>
      <c r="I14" t="s">
        <v>38</v>
      </c>
    </row>
    <row r="15" spans="1:9" ht="12.95" customHeight="1" x14ac:dyDescent="0.2">
      <c r="A15" s="52">
        <v>42285</v>
      </c>
      <c r="B15" s="36">
        <v>0</v>
      </c>
      <c r="C15" s="36">
        <v>0</v>
      </c>
      <c r="D15" s="36">
        <f>IF((C15-B15)&lt;TIME(6,1,0),TIME(0,0,0),IF((C15-B15)&lt;TIME(9,31,0),$E$45,$E$46))</f>
        <v>0</v>
      </c>
      <c r="E15" s="45">
        <f t="shared" si="0"/>
        <v>-0.32833333333333331</v>
      </c>
      <c r="F15" s="69">
        <f>IF(OR(((G15)="zaus"),((E15)&gt;(-$E$48)),((G15)="kA")),(F14+E15),TIME(0,0,0))</f>
        <v>0</v>
      </c>
      <c r="G15" s="72" t="s">
        <v>14</v>
      </c>
      <c r="I15" t="s">
        <v>33</v>
      </c>
    </row>
    <row r="16" spans="1:9" ht="12.95" customHeight="1" x14ac:dyDescent="0.2">
      <c r="A16" s="52">
        <v>42286</v>
      </c>
      <c r="B16" s="61">
        <v>0</v>
      </c>
      <c r="C16" s="61">
        <v>0</v>
      </c>
      <c r="D16" s="61">
        <f>IF((C16-B16)&lt;TIME(6,1,0),TIME(0,0,0),IF((C16-B16)&lt;TIME(9,31,0),$E$45,$E$46))</f>
        <v>0</v>
      </c>
      <c r="E16" s="45">
        <f t="shared" si="0"/>
        <v>-0.32833333333333331</v>
      </c>
      <c r="F16" s="45">
        <f>IF(OR(((G16)="zaus"),((E16)&gt;(-$E$48)),((G16)="kA")),(F15+E16),TIME(0,0,0))</f>
        <v>0</v>
      </c>
      <c r="G16" s="62" t="s">
        <v>14</v>
      </c>
      <c r="I16" t="s">
        <v>39</v>
      </c>
    </row>
    <row r="17" spans="1:7" ht="12.95" customHeight="1" x14ac:dyDescent="0.2">
      <c r="A17" s="52">
        <v>42287</v>
      </c>
      <c r="B17" s="61">
        <v>0</v>
      </c>
      <c r="C17" s="61">
        <v>0</v>
      </c>
      <c r="D17" s="61">
        <f>IF((C17-B17)&lt;TIME(6,1,0),TIME(0,0,0),IF((C17-B17)&lt;TIME(9,31,0),$E$45,$E$46))</f>
        <v>0</v>
      </c>
      <c r="E17" s="45">
        <f t="shared" si="0"/>
        <v>-0.32833333333333331</v>
      </c>
      <c r="F17" s="45">
        <f>IF(OR(((G17)="zaus"),((E17)&gt;(-$E$48)),((G17)="kA")),(F16+E17),TIME(0,0,0))</f>
        <v>0</v>
      </c>
      <c r="G17" s="62" t="s">
        <v>14</v>
      </c>
    </row>
    <row r="18" spans="1:7" ht="12.95" customHeight="1" x14ac:dyDescent="0.2">
      <c r="A18" s="112">
        <v>42288</v>
      </c>
      <c r="B18" s="109">
        <v>0</v>
      </c>
      <c r="C18" s="109">
        <v>0</v>
      </c>
      <c r="D18" s="109">
        <f t="shared" si="1"/>
        <v>0</v>
      </c>
      <c r="E18" s="110">
        <f>C18-B18-D18</f>
        <v>0</v>
      </c>
      <c r="F18" s="110">
        <f t="shared" si="2"/>
        <v>0</v>
      </c>
      <c r="G18" s="111" t="s">
        <v>14</v>
      </c>
    </row>
    <row r="19" spans="1:7" ht="12.95" customHeight="1" x14ac:dyDescent="0.2">
      <c r="A19" s="112">
        <v>42289</v>
      </c>
      <c r="B19" s="109">
        <v>0</v>
      </c>
      <c r="C19" s="109">
        <v>0</v>
      </c>
      <c r="D19" s="109">
        <f t="shared" si="1"/>
        <v>0</v>
      </c>
      <c r="E19" s="110">
        <f>C19-B19-D19</f>
        <v>0</v>
      </c>
      <c r="F19" s="110">
        <f t="shared" si="2"/>
        <v>0</v>
      </c>
      <c r="G19" s="111" t="s">
        <v>14</v>
      </c>
    </row>
    <row r="20" spans="1:7" ht="12.95" customHeight="1" x14ac:dyDescent="0.2">
      <c r="A20" s="52">
        <v>42290</v>
      </c>
      <c r="B20" s="61">
        <v>0</v>
      </c>
      <c r="C20" s="61">
        <v>0</v>
      </c>
      <c r="D20" s="61">
        <f t="shared" si="1"/>
        <v>0</v>
      </c>
      <c r="E20" s="45">
        <f t="shared" si="0"/>
        <v>-0.32833333333333331</v>
      </c>
      <c r="F20" s="45">
        <f t="shared" si="2"/>
        <v>0</v>
      </c>
      <c r="G20" s="62" t="s">
        <v>14</v>
      </c>
    </row>
    <row r="21" spans="1:7" ht="12.95" customHeight="1" x14ac:dyDescent="0.2">
      <c r="A21" s="52">
        <v>42291</v>
      </c>
      <c r="B21" s="36">
        <v>0</v>
      </c>
      <c r="C21" s="36">
        <v>0</v>
      </c>
      <c r="D21" s="36">
        <f>IF((C21-B21)&lt;TIME(6,1,0),TIME(0,0,0),IF((C21-B21)&lt;TIME(9,31,0),$E$45,$E$46))</f>
        <v>0</v>
      </c>
      <c r="E21" s="45">
        <f t="shared" si="0"/>
        <v>-0.32833333333333331</v>
      </c>
      <c r="F21" s="69">
        <f>IF(OR(((G21)="zaus"),((E21)&gt;(-$E$48)),((G21)="kA")),(F20+E21),TIME(0,0,0))</f>
        <v>0</v>
      </c>
      <c r="G21" s="72" t="s">
        <v>14</v>
      </c>
    </row>
    <row r="22" spans="1:7" ht="12.95" customHeight="1" x14ac:dyDescent="0.2">
      <c r="A22" s="52">
        <v>42292</v>
      </c>
      <c r="B22" s="36">
        <v>0</v>
      </c>
      <c r="C22" s="36">
        <v>0</v>
      </c>
      <c r="D22" s="36">
        <f>IF((C22-B22)&lt;TIME(6,1,0),TIME(0,0,0),IF((C22-B22)&lt;TIME(9,31,0),$E$45,$E$46))</f>
        <v>0</v>
      </c>
      <c r="E22" s="45">
        <f t="shared" si="0"/>
        <v>-0.32833333333333331</v>
      </c>
      <c r="F22" s="69">
        <f>IF(OR(((G22)="zaus"),((E22)&gt;(-$E$48)),((G22)="kA")),(F21+E22),TIME(0,0,0))</f>
        <v>0</v>
      </c>
      <c r="G22" s="72" t="s">
        <v>14</v>
      </c>
    </row>
    <row r="23" spans="1:7" ht="12.95" customHeight="1" x14ac:dyDescent="0.2">
      <c r="A23" s="52">
        <v>42293</v>
      </c>
      <c r="B23" s="61">
        <v>0</v>
      </c>
      <c r="C23" s="61">
        <v>0</v>
      </c>
      <c r="D23" s="61">
        <f>IF((C23-B23)&lt;TIME(6,1,0),TIME(0,0,0),IF((C23-B23)&lt;TIME(9,31,0),$E$45,$E$46))</f>
        <v>0</v>
      </c>
      <c r="E23" s="45">
        <f t="shared" si="0"/>
        <v>-0.32833333333333331</v>
      </c>
      <c r="F23" s="45">
        <f>IF(OR(((G23)="zaus"),((E23)&gt;(-$E$48)),((G23)="kA")),(F22+E23),TIME(0,0,0))</f>
        <v>0</v>
      </c>
      <c r="G23" s="62" t="s">
        <v>14</v>
      </c>
    </row>
    <row r="24" spans="1:7" ht="12.95" customHeight="1" x14ac:dyDescent="0.2">
      <c r="A24" s="52">
        <v>42294</v>
      </c>
      <c r="B24" s="61">
        <v>0</v>
      </c>
      <c r="C24" s="61">
        <v>0</v>
      </c>
      <c r="D24" s="61">
        <f>IF((C24-B24)&lt;TIME(6,1,0),TIME(0,0,0),IF((C24-B24)&lt;TIME(9,31,0),$E$45,$E$46))</f>
        <v>0</v>
      </c>
      <c r="E24" s="45">
        <f t="shared" si="0"/>
        <v>-0.32833333333333331</v>
      </c>
      <c r="F24" s="45">
        <f>IF(OR(((G24)="zaus"),((E24)&gt;(-$E$48)),((G24)="kA")),(F23+E24),TIME(0,0,0))</f>
        <v>0</v>
      </c>
      <c r="G24" s="62" t="s">
        <v>14</v>
      </c>
    </row>
    <row r="25" spans="1:7" ht="12.95" customHeight="1" x14ac:dyDescent="0.2">
      <c r="A25" s="112">
        <v>42295</v>
      </c>
      <c r="B25" s="109">
        <v>0</v>
      </c>
      <c r="C25" s="109">
        <v>0</v>
      </c>
      <c r="D25" s="109">
        <f t="shared" si="1"/>
        <v>0</v>
      </c>
      <c r="E25" s="110">
        <f>C25-B25-D25</f>
        <v>0</v>
      </c>
      <c r="F25" s="110">
        <f t="shared" si="2"/>
        <v>0</v>
      </c>
      <c r="G25" s="111" t="s">
        <v>14</v>
      </c>
    </row>
    <row r="26" spans="1:7" ht="12.95" customHeight="1" x14ac:dyDescent="0.2">
      <c r="A26" s="112">
        <v>42296</v>
      </c>
      <c r="B26" s="109">
        <v>0</v>
      </c>
      <c r="C26" s="109">
        <v>0</v>
      </c>
      <c r="D26" s="109">
        <f t="shared" si="1"/>
        <v>0</v>
      </c>
      <c r="E26" s="110">
        <f>C26-B26-D26</f>
        <v>0</v>
      </c>
      <c r="F26" s="110">
        <f t="shared" si="2"/>
        <v>0</v>
      </c>
      <c r="G26" s="111" t="s">
        <v>14</v>
      </c>
    </row>
    <row r="27" spans="1:7" ht="12.95" customHeight="1" x14ac:dyDescent="0.2">
      <c r="A27" s="52">
        <v>42297</v>
      </c>
      <c r="B27" s="61">
        <v>0</v>
      </c>
      <c r="C27" s="61">
        <v>0</v>
      </c>
      <c r="D27" s="61">
        <f t="shared" si="1"/>
        <v>0</v>
      </c>
      <c r="E27" s="45">
        <f t="shared" si="0"/>
        <v>-0.32833333333333331</v>
      </c>
      <c r="F27" s="45">
        <f t="shared" si="2"/>
        <v>0</v>
      </c>
      <c r="G27" s="62" t="s">
        <v>14</v>
      </c>
    </row>
    <row r="28" spans="1:7" ht="12.95" customHeight="1" x14ac:dyDescent="0.2">
      <c r="A28" s="52">
        <v>42298</v>
      </c>
      <c r="B28" s="36">
        <v>0</v>
      </c>
      <c r="C28" s="36">
        <v>0</v>
      </c>
      <c r="D28" s="36">
        <f>IF((C28-B28)&lt;TIME(6,1,0),TIME(0,0,0),IF((C28-B28)&lt;TIME(9,31,0),$E$45,$E$46))</f>
        <v>0</v>
      </c>
      <c r="E28" s="45">
        <f t="shared" si="0"/>
        <v>-0.32833333333333331</v>
      </c>
      <c r="F28" s="69">
        <f>IF(OR(((G28)="zaus"),((E28)&gt;(-$E$48)),((G28)="kA")),(F27+E28),TIME(0,0,0))</f>
        <v>0</v>
      </c>
      <c r="G28" s="72" t="s">
        <v>14</v>
      </c>
    </row>
    <row r="29" spans="1:7" ht="12.95" customHeight="1" x14ac:dyDescent="0.2">
      <c r="A29" s="52">
        <v>42299</v>
      </c>
      <c r="B29" s="36">
        <v>0</v>
      </c>
      <c r="C29" s="36">
        <v>0</v>
      </c>
      <c r="D29" s="36">
        <f>IF((C29-B29)&lt;TIME(6,1,0),TIME(0,0,0),IF((C29-B29)&lt;TIME(9,31,0),$E$45,$E$46))</f>
        <v>0</v>
      </c>
      <c r="E29" s="45">
        <f t="shared" si="0"/>
        <v>-0.32833333333333331</v>
      </c>
      <c r="F29" s="69">
        <f>IF(OR(((G29)="zaus"),((E29)&gt;(-$E$48)),((G29)="kA")),(F28+E29),TIME(0,0,0))</f>
        <v>0</v>
      </c>
      <c r="G29" s="72" t="s">
        <v>14</v>
      </c>
    </row>
    <row r="30" spans="1:7" ht="12.95" customHeight="1" x14ac:dyDescent="0.2">
      <c r="A30" s="52">
        <v>42300</v>
      </c>
      <c r="B30" s="61">
        <v>0</v>
      </c>
      <c r="C30" s="61">
        <v>0</v>
      </c>
      <c r="D30" s="61">
        <f>IF((C30-B30)&lt;TIME(6,1,0),TIME(0,0,0),IF((C30-B30)&lt;TIME(9,31,0),$E$45,$E$46))</f>
        <v>0</v>
      </c>
      <c r="E30" s="45">
        <f t="shared" si="0"/>
        <v>-0.32833333333333331</v>
      </c>
      <c r="F30" s="45">
        <f>IF(OR(((G30)="zaus"),((E30)&gt;(-$E$48)),((G30)="kA")),(F29+E30),TIME(0,0,0))</f>
        <v>0</v>
      </c>
      <c r="G30" s="62" t="s">
        <v>14</v>
      </c>
    </row>
    <row r="31" spans="1:7" ht="12.95" customHeight="1" x14ac:dyDescent="0.2">
      <c r="A31" s="52">
        <v>42301</v>
      </c>
      <c r="B31" s="61">
        <v>0</v>
      </c>
      <c r="C31" s="61">
        <v>0</v>
      </c>
      <c r="D31" s="61">
        <f>IF((C31-B31)&lt;TIME(6,1,0),TIME(0,0,0),IF((C31-B31)&lt;TIME(9,31,0),$E$45,$E$46))</f>
        <v>0</v>
      </c>
      <c r="E31" s="45">
        <f t="shared" si="0"/>
        <v>-0.32833333333333331</v>
      </c>
      <c r="F31" s="45">
        <f>IF(OR(((G31)="zaus"),((E31)&gt;(-$E$48)),((G31)="kA")),(F30+E31),TIME(0,0,0))</f>
        <v>0</v>
      </c>
      <c r="G31" s="62" t="s">
        <v>14</v>
      </c>
    </row>
    <row r="32" spans="1:7" ht="12.95" customHeight="1" x14ac:dyDescent="0.2">
      <c r="A32" s="112">
        <v>42302</v>
      </c>
      <c r="B32" s="109">
        <v>0</v>
      </c>
      <c r="C32" s="109">
        <v>0</v>
      </c>
      <c r="D32" s="109">
        <f t="shared" si="1"/>
        <v>0</v>
      </c>
      <c r="E32" s="110">
        <f>C32-B32-D32</f>
        <v>0</v>
      </c>
      <c r="F32" s="110">
        <f t="shared" si="2"/>
        <v>0</v>
      </c>
      <c r="G32" s="111" t="s">
        <v>14</v>
      </c>
    </row>
    <row r="33" spans="1:7" ht="12.95" customHeight="1" x14ac:dyDescent="0.2">
      <c r="A33" s="112">
        <v>42303</v>
      </c>
      <c r="B33" s="109">
        <v>0</v>
      </c>
      <c r="C33" s="109">
        <v>0</v>
      </c>
      <c r="D33" s="109">
        <f t="shared" si="1"/>
        <v>0</v>
      </c>
      <c r="E33" s="110">
        <f>C33-B33-D33</f>
        <v>0</v>
      </c>
      <c r="F33" s="110">
        <f t="shared" si="2"/>
        <v>0</v>
      </c>
      <c r="G33" s="111" t="s">
        <v>14</v>
      </c>
    </row>
    <row r="34" spans="1:7" ht="12.95" customHeight="1" x14ac:dyDescent="0.2">
      <c r="A34" s="52">
        <v>42304</v>
      </c>
      <c r="B34" s="61">
        <v>0</v>
      </c>
      <c r="C34" s="61">
        <v>0</v>
      </c>
      <c r="D34" s="61">
        <f t="shared" si="1"/>
        <v>0</v>
      </c>
      <c r="E34" s="45">
        <f t="shared" si="0"/>
        <v>-0.32833333333333331</v>
      </c>
      <c r="F34" s="45">
        <f t="shared" si="2"/>
        <v>0</v>
      </c>
      <c r="G34" s="62" t="s">
        <v>14</v>
      </c>
    </row>
    <row r="35" spans="1:7" ht="12.95" customHeight="1" x14ac:dyDescent="0.2">
      <c r="A35" s="52">
        <v>42305</v>
      </c>
      <c r="B35" s="36">
        <v>0</v>
      </c>
      <c r="C35" s="36">
        <v>0</v>
      </c>
      <c r="D35" s="36">
        <f t="shared" si="1"/>
        <v>0</v>
      </c>
      <c r="E35" s="45">
        <f t="shared" si="0"/>
        <v>-0.32833333333333331</v>
      </c>
      <c r="F35" s="69">
        <f t="shared" si="2"/>
        <v>0</v>
      </c>
      <c r="G35" s="72" t="s">
        <v>14</v>
      </c>
    </row>
    <row r="36" spans="1:7" ht="12.95" customHeight="1" x14ac:dyDescent="0.2">
      <c r="A36" s="52">
        <v>42306</v>
      </c>
      <c r="B36" s="36">
        <v>0</v>
      </c>
      <c r="C36" s="36">
        <v>0</v>
      </c>
      <c r="D36" s="36">
        <f t="shared" si="1"/>
        <v>0</v>
      </c>
      <c r="E36" s="45">
        <f t="shared" si="0"/>
        <v>-0.32833333333333331</v>
      </c>
      <c r="F36" s="69">
        <f t="shared" si="2"/>
        <v>0</v>
      </c>
      <c r="G36" s="72" t="s">
        <v>14</v>
      </c>
    </row>
    <row r="37" spans="1:7" ht="12.95" customHeight="1" x14ac:dyDescent="0.2">
      <c r="A37" s="52">
        <v>42307</v>
      </c>
      <c r="B37" s="61">
        <v>0</v>
      </c>
      <c r="C37" s="61">
        <v>0</v>
      </c>
      <c r="D37" s="61">
        <f t="shared" si="1"/>
        <v>0</v>
      </c>
      <c r="E37" s="45">
        <f t="shared" si="0"/>
        <v>-0.32833333333333331</v>
      </c>
      <c r="F37" s="45">
        <f t="shared" si="2"/>
        <v>0</v>
      </c>
      <c r="G37" s="62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11"/>
      <c r="B39" s="11"/>
      <c r="C39" s="80" t="s">
        <v>15</v>
      </c>
      <c r="D39" s="80"/>
      <c r="E39" s="80"/>
      <c r="F39" s="7">
        <f>SUM(E7:E37)+$F$6</f>
        <v>-69.278333333333308</v>
      </c>
      <c r="G39" s="34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'Sep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$I$11:$I$16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6" sqref="F36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'Okt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'Okt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'Okt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42308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49"/>
      <c r="B6" s="49"/>
      <c r="C6" s="78" t="s">
        <v>12</v>
      </c>
      <c r="D6" s="78"/>
      <c r="E6" s="78"/>
      <c r="F6" s="44">
        <f>'Okt 2019'!F39</f>
        <v>-69.278333333333308</v>
      </c>
      <c r="G6" s="66"/>
      <c r="H6" s="65"/>
    </row>
    <row r="7" spans="1:9" ht="12.95" customHeight="1" x14ac:dyDescent="0.2">
      <c r="A7" s="35">
        <v>42308</v>
      </c>
      <c r="B7" s="61">
        <v>0</v>
      </c>
      <c r="C7" s="61">
        <v>0</v>
      </c>
      <c r="D7" s="61">
        <f t="shared" ref="D7:D36" si="0">IF((C7-B7)&lt;TIME(6,1,0),TIME(0,0,0),IF((C7-B7)&lt;TIME(9,31,0),$E$45,$E$46))</f>
        <v>0</v>
      </c>
      <c r="E7" s="45">
        <f t="shared" ref="E7:E36" si="1">IF((G7)="U",(C7-B7-D7),IF((G7)="K",TIME(0,0,0),IF((G7)="B",TIME(0,0,0),IF((G7)="D",TIME(0,0,0),(C7-B7-D7-$E$48)))))</f>
        <v>-0.32833333333333331</v>
      </c>
      <c r="F7" s="45">
        <f t="shared" ref="F7:F36" si="2">IF(OR(((G7)="zaus"),((E7)&gt;(-$E$48)),((G7)="kA")),(F6+E7),TIME(0,0,0))</f>
        <v>0</v>
      </c>
      <c r="G7" s="62"/>
    </row>
    <row r="8" spans="1:9" ht="12.95" customHeight="1" x14ac:dyDescent="0.2">
      <c r="A8" s="112">
        <v>42309</v>
      </c>
      <c r="B8" s="109">
        <v>0</v>
      </c>
      <c r="C8" s="109">
        <v>0</v>
      </c>
      <c r="D8" s="109">
        <f t="shared" si="0"/>
        <v>0</v>
      </c>
      <c r="E8" s="110">
        <f>C8-B8-D8</f>
        <v>0</v>
      </c>
      <c r="F8" s="110">
        <f t="shared" si="2"/>
        <v>0</v>
      </c>
      <c r="G8" s="111"/>
    </row>
    <row r="9" spans="1:9" ht="12.95" customHeight="1" x14ac:dyDescent="0.2">
      <c r="A9" s="113">
        <v>42310</v>
      </c>
      <c r="B9" s="109">
        <v>0</v>
      </c>
      <c r="C9" s="109">
        <v>0</v>
      </c>
      <c r="D9" s="109">
        <f t="shared" si="0"/>
        <v>0</v>
      </c>
      <c r="E9" s="110">
        <f>C9-B9-D9</f>
        <v>0</v>
      </c>
      <c r="F9" s="110">
        <f t="shared" si="2"/>
        <v>0</v>
      </c>
      <c r="G9" s="111"/>
    </row>
    <row r="10" spans="1:9" ht="12.95" customHeight="1" x14ac:dyDescent="0.2">
      <c r="A10" s="52">
        <v>42311</v>
      </c>
      <c r="B10" s="61">
        <v>0</v>
      </c>
      <c r="C10" s="61">
        <v>0</v>
      </c>
      <c r="D10" s="61">
        <f t="shared" si="0"/>
        <v>0</v>
      </c>
      <c r="E10" s="45">
        <f t="shared" si="1"/>
        <v>-0.32833333333333331</v>
      </c>
      <c r="F10" s="45">
        <f t="shared" si="2"/>
        <v>0</v>
      </c>
      <c r="G10" s="62" t="s">
        <v>14</v>
      </c>
    </row>
    <row r="11" spans="1:9" ht="12.95" customHeight="1" x14ac:dyDescent="0.2">
      <c r="A11" s="35">
        <v>42312</v>
      </c>
      <c r="B11" s="36">
        <v>0</v>
      </c>
      <c r="C11" s="36">
        <v>0</v>
      </c>
      <c r="D11" s="36">
        <f t="shared" si="0"/>
        <v>0</v>
      </c>
      <c r="E11" s="45">
        <f t="shared" si="1"/>
        <v>-0.32833333333333331</v>
      </c>
      <c r="F11" s="69">
        <f t="shared" si="2"/>
        <v>0</v>
      </c>
      <c r="G11" s="72" t="s">
        <v>14</v>
      </c>
      <c r="I11" t="s">
        <v>36</v>
      </c>
    </row>
    <row r="12" spans="1:9" ht="12.95" customHeight="1" x14ac:dyDescent="0.2">
      <c r="A12" s="52">
        <v>42313</v>
      </c>
      <c r="B12" s="36">
        <v>0</v>
      </c>
      <c r="C12" s="36">
        <v>0</v>
      </c>
      <c r="D12" s="36">
        <f t="shared" si="0"/>
        <v>0</v>
      </c>
      <c r="E12" s="45">
        <f t="shared" si="1"/>
        <v>-0.32833333333333331</v>
      </c>
      <c r="F12" s="69">
        <f t="shared" si="2"/>
        <v>0</v>
      </c>
      <c r="G12" s="72" t="s">
        <v>14</v>
      </c>
      <c r="I12" t="s">
        <v>37</v>
      </c>
    </row>
    <row r="13" spans="1:9" ht="12.95" customHeight="1" x14ac:dyDescent="0.2">
      <c r="A13" s="35">
        <v>42314</v>
      </c>
      <c r="B13" s="61">
        <v>0</v>
      </c>
      <c r="C13" s="61">
        <v>0</v>
      </c>
      <c r="D13" s="61">
        <f t="shared" si="0"/>
        <v>0</v>
      </c>
      <c r="E13" s="45">
        <f t="shared" si="1"/>
        <v>-0.32833333333333331</v>
      </c>
      <c r="F13" s="45">
        <f t="shared" si="2"/>
        <v>0</v>
      </c>
      <c r="G13" s="62" t="s">
        <v>14</v>
      </c>
      <c r="I13" t="s">
        <v>31</v>
      </c>
    </row>
    <row r="14" spans="1:9" ht="12.95" customHeight="1" x14ac:dyDescent="0.2">
      <c r="A14" s="52">
        <v>42315</v>
      </c>
      <c r="B14" s="61">
        <v>0</v>
      </c>
      <c r="C14" s="61">
        <v>0</v>
      </c>
      <c r="D14" s="61">
        <f t="shared" si="0"/>
        <v>0</v>
      </c>
      <c r="E14" s="45">
        <f t="shared" si="1"/>
        <v>-0.32833333333333331</v>
      </c>
      <c r="F14" s="45">
        <f t="shared" si="2"/>
        <v>0</v>
      </c>
      <c r="G14" s="62" t="s">
        <v>14</v>
      </c>
      <c r="I14" t="s">
        <v>38</v>
      </c>
    </row>
    <row r="15" spans="1:9" ht="12.95" customHeight="1" x14ac:dyDescent="0.2">
      <c r="A15" s="113">
        <v>42316</v>
      </c>
      <c r="B15" s="109">
        <v>0</v>
      </c>
      <c r="C15" s="109">
        <v>0</v>
      </c>
      <c r="D15" s="109">
        <f t="shared" si="0"/>
        <v>0</v>
      </c>
      <c r="E15" s="110">
        <f>C15-B15-D15</f>
        <v>0</v>
      </c>
      <c r="F15" s="110">
        <f t="shared" si="2"/>
        <v>0</v>
      </c>
      <c r="G15" s="111" t="s">
        <v>14</v>
      </c>
      <c r="I15" t="s">
        <v>33</v>
      </c>
    </row>
    <row r="16" spans="1:9" ht="12.95" customHeight="1" x14ac:dyDescent="0.2">
      <c r="A16" s="112">
        <v>42317</v>
      </c>
      <c r="B16" s="109">
        <v>0</v>
      </c>
      <c r="C16" s="109">
        <v>0</v>
      </c>
      <c r="D16" s="109">
        <f t="shared" si="0"/>
        <v>0</v>
      </c>
      <c r="E16" s="110">
        <f>C16-B16-D16</f>
        <v>0</v>
      </c>
      <c r="F16" s="110">
        <f t="shared" si="2"/>
        <v>0</v>
      </c>
      <c r="G16" s="111" t="s">
        <v>14</v>
      </c>
      <c r="I16" t="s">
        <v>39</v>
      </c>
    </row>
    <row r="17" spans="1:7" ht="12.95" customHeight="1" x14ac:dyDescent="0.2">
      <c r="A17" s="35">
        <v>42318</v>
      </c>
      <c r="B17" s="61">
        <v>0</v>
      </c>
      <c r="C17" s="61">
        <v>0</v>
      </c>
      <c r="D17" s="61">
        <f t="shared" si="0"/>
        <v>0</v>
      </c>
      <c r="E17" s="45">
        <f t="shared" si="1"/>
        <v>-0.32833333333333331</v>
      </c>
      <c r="F17" s="45">
        <f t="shared" si="2"/>
        <v>0</v>
      </c>
      <c r="G17" s="62" t="s">
        <v>14</v>
      </c>
    </row>
    <row r="18" spans="1:7" ht="12.95" customHeight="1" x14ac:dyDescent="0.2">
      <c r="A18" s="52">
        <v>42319</v>
      </c>
      <c r="B18" s="36">
        <v>0</v>
      </c>
      <c r="C18" s="36">
        <v>0</v>
      </c>
      <c r="D18" s="36">
        <f t="shared" si="0"/>
        <v>0</v>
      </c>
      <c r="E18" s="45">
        <f t="shared" si="1"/>
        <v>-0.32833333333333331</v>
      </c>
      <c r="F18" s="69">
        <f t="shared" si="2"/>
        <v>0</v>
      </c>
      <c r="G18" s="72" t="s">
        <v>14</v>
      </c>
    </row>
    <row r="19" spans="1:7" ht="12.95" customHeight="1" x14ac:dyDescent="0.2">
      <c r="A19" s="35">
        <v>42320</v>
      </c>
      <c r="B19" s="36">
        <v>0</v>
      </c>
      <c r="C19" s="36">
        <v>0</v>
      </c>
      <c r="D19" s="36">
        <f t="shared" si="0"/>
        <v>0</v>
      </c>
      <c r="E19" s="45">
        <f t="shared" si="1"/>
        <v>-0.32833333333333331</v>
      </c>
      <c r="F19" s="69">
        <f t="shared" si="2"/>
        <v>0</v>
      </c>
      <c r="G19" s="72" t="s">
        <v>14</v>
      </c>
    </row>
    <row r="20" spans="1:7" ht="12.95" customHeight="1" x14ac:dyDescent="0.2">
      <c r="A20" s="52">
        <v>42321</v>
      </c>
      <c r="B20" s="61">
        <v>0</v>
      </c>
      <c r="C20" s="61">
        <v>0</v>
      </c>
      <c r="D20" s="61">
        <f t="shared" si="0"/>
        <v>0</v>
      </c>
      <c r="E20" s="45">
        <f t="shared" si="1"/>
        <v>-0.32833333333333331</v>
      </c>
      <c r="F20" s="45">
        <f t="shared" si="2"/>
        <v>0</v>
      </c>
      <c r="G20" s="62" t="s">
        <v>14</v>
      </c>
    </row>
    <row r="21" spans="1:7" ht="12.95" customHeight="1" x14ac:dyDescent="0.2">
      <c r="A21" s="35">
        <v>42322</v>
      </c>
      <c r="B21" s="61">
        <v>0</v>
      </c>
      <c r="C21" s="61">
        <v>0</v>
      </c>
      <c r="D21" s="61">
        <f t="shared" si="0"/>
        <v>0</v>
      </c>
      <c r="E21" s="45">
        <f t="shared" si="1"/>
        <v>-0.32833333333333331</v>
      </c>
      <c r="F21" s="45">
        <f t="shared" si="2"/>
        <v>0</v>
      </c>
      <c r="G21" s="62" t="s">
        <v>14</v>
      </c>
    </row>
    <row r="22" spans="1:7" ht="12.95" customHeight="1" x14ac:dyDescent="0.2">
      <c r="A22" s="112">
        <v>42323</v>
      </c>
      <c r="B22" s="109">
        <v>0</v>
      </c>
      <c r="C22" s="109">
        <v>0</v>
      </c>
      <c r="D22" s="109">
        <f t="shared" si="0"/>
        <v>0</v>
      </c>
      <c r="E22" s="110">
        <f>C22-B22-D22</f>
        <v>0</v>
      </c>
      <c r="F22" s="110">
        <f t="shared" si="2"/>
        <v>0</v>
      </c>
      <c r="G22" s="111" t="s">
        <v>14</v>
      </c>
    </row>
    <row r="23" spans="1:7" ht="12.95" customHeight="1" x14ac:dyDescent="0.2">
      <c r="A23" s="113">
        <v>42324</v>
      </c>
      <c r="B23" s="109">
        <v>0</v>
      </c>
      <c r="C23" s="109">
        <v>0</v>
      </c>
      <c r="D23" s="109">
        <f t="shared" si="0"/>
        <v>0</v>
      </c>
      <c r="E23" s="110">
        <f>C23-B23-D23</f>
        <v>0</v>
      </c>
      <c r="F23" s="110">
        <f t="shared" si="2"/>
        <v>0</v>
      </c>
      <c r="G23" s="111" t="s">
        <v>14</v>
      </c>
    </row>
    <row r="24" spans="1:7" ht="12.95" customHeight="1" x14ac:dyDescent="0.2">
      <c r="A24" s="52">
        <v>42325</v>
      </c>
      <c r="B24" s="61">
        <v>0</v>
      </c>
      <c r="C24" s="61">
        <v>0</v>
      </c>
      <c r="D24" s="61">
        <f t="shared" si="0"/>
        <v>0</v>
      </c>
      <c r="E24" s="45">
        <f t="shared" si="1"/>
        <v>-0.32833333333333331</v>
      </c>
      <c r="F24" s="45">
        <f t="shared" si="2"/>
        <v>0</v>
      </c>
      <c r="G24" s="62" t="s">
        <v>14</v>
      </c>
    </row>
    <row r="25" spans="1:7" ht="12.95" customHeight="1" x14ac:dyDescent="0.2">
      <c r="A25" s="35">
        <v>42326</v>
      </c>
      <c r="B25" s="36">
        <v>0</v>
      </c>
      <c r="C25" s="36">
        <v>0</v>
      </c>
      <c r="D25" s="36">
        <f t="shared" si="0"/>
        <v>0</v>
      </c>
      <c r="E25" s="45">
        <f t="shared" si="1"/>
        <v>-0.32833333333333331</v>
      </c>
      <c r="F25" s="69">
        <f t="shared" si="2"/>
        <v>0</v>
      </c>
      <c r="G25" s="72" t="s">
        <v>14</v>
      </c>
    </row>
    <row r="26" spans="1:7" ht="12.95" customHeight="1" x14ac:dyDescent="0.2">
      <c r="A26" s="52">
        <v>42327</v>
      </c>
      <c r="B26" s="36">
        <v>0</v>
      </c>
      <c r="C26" s="36">
        <v>0</v>
      </c>
      <c r="D26" s="36">
        <f t="shared" si="0"/>
        <v>0</v>
      </c>
      <c r="E26" s="45">
        <f t="shared" si="1"/>
        <v>-0.32833333333333331</v>
      </c>
      <c r="F26" s="69">
        <f t="shared" si="2"/>
        <v>0</v>
      </c>
      <c r="G26" s="72" t="s">
        <v>14</v>
      </c>
    </row>
    <row r="27" spans="1:7" ht="12.95" customHeight="1" x14ac:dyDescent="0.2">
      <c r="A27" s="35">
        <v>42328</v>
      </c>
      <c r="B27" s="61">
        <v>0</v>
      </c>
      <c r="C27" s="61">
        <v>0</v>
      </c>
      <c r="D27" s="61">
        <f t="shared" si="0"/>
        <v>0</v>
      </c>
      <c r="E27" s="45">
        <f t="shared" si="1"/>
        <v>-0.32833333333333331</v>
      </c>
      <c r="F27" s="45">
        <f t="shared" si="2"/>
        <v>0</v>
      </c>
      <c r="G27" s="62" t="s">
        <v>14</v>
      </c>
    </row>
    <row r="28" spans="1:7" ht="12.95" customHeight="1" x14ac:dyDescent="0.2">
      <c r="A28" s="52">
        <v>42329</v>
      </c>
      <c r="B28" s="61">
        <v>0</v>
      </c>
      <c r="C28" s="61">
        <v>0</v>
      </c>
      <c r="D28" s="61">
        <f t="shared" si="0"/>
        <v>0</v>
      </c>
      <c r="E28" s="45">
        <f t="shared" si="1"/>
        <v>-0.32833333333333331</v>
      </c>
      <c r="F28" s="45">
        <f t="shared" si="2"/>
        <v>0</v>
      </c>
      <c r="G28" s="62" t="s">
        <v>14</v>
      </c>
    </row>
    <row r="29" spans="1:7" ht="12.95" customHeight="1" x14ac:dyDescent="0.2">
      <c r="A29" s="113">
        <v>42330</v>
      </c>
      <c r="B29" s="109">
        <v>0</v>
      </c>
      <c r="C29" s="109">
        <v>0</v>
      </c>
      <c r="D29" s="109">
        <f t="shared" si="0"/>
        <v>0</v>
      </c>
      <c r="E29" s="110">
        <f>C29-B29-D29</f>
        <v>0</v>
      </c>
      <c r="F29" s="110">
        <f t="shared" si="2"/>
        <v>0</v>
      </c>
      <c r="G29" s="111" t="s">
        <v>14</v>
      </c>
    </row>
    <row r="30" spans="1:7" ht="12.95" customHeight="1" x14ac:dyDescent="0.2">
      <c r="A30" s="112">
        <v>42331</v>
      </c>
      <c r="B30" s="109">
        <v>0</v>
      </c>
      <c r="C30" s="109">
        <v>0</v>
      </c>
      <c r="D30" s="109">
        <f t="shared" si="0"/>
        <v>0</v>
      </c>
      <c r="E30" s="110">
        <f>C30-B30-D30</f>
        <v>0</v>
      </c>
      <c r="F30" s="110">
        <f t="shared" si="2"/>
        <v>0</v>
      </c>
      <c r="G30" s="111" t="s">
        <v>14</v>
      </c>
    </row>
    <row r="31" spans="1:7" ht="12.95" customHeight="1" x14ac:dyDescent="0.2">
      <c r="A31" s="35">
        <v>42332</v>
      </c>
      <c r="B31" s="61">
        <v>0</v>
      </c>
      <c r="C31" s="61">
        <v>0</v>
      </c>
      <c r="D31" s="61">
        <f t="shared" si="0"/>
        <v>0</v>
      </c>
      <c r="E31" s="45">
        <f t="shared" si="1"/>
        <v>-0.32833333333333331</v>
      </c>
      <c r="F31" s="45">
        <f t="shared" si="2"/>
        <v>0</v>
      </c>
      <c r="G31" s="62" t="s">
        <v>14</v>
      </c>
    </row>
    <row r="32" spans="1:7" ht="12.95" customHeight="1" x14ac:dyDescent="0.2">
      <c r="A32" s="52">
        <v>42333</v>
      </c>
      <c r="B32" s="36">
        <v>0</v>
      </c>
      <c r="C32" s="36">
        <v>0</v>
      </c>
      <c r="D32" s="36">
        <f t="shared" si="0"/>
        <v>0</v>
      </c>
      <c r="E32" s="45">
        <f t="shared" si="1"/>
        <v>-0.32833333333333331</v>
      </c>
      <c r="F32" s="69">
        <f t="shared" si="2"/>
        <v>0</v>
      </c>
      <c r="G32" s="72" t="s">
        <v>14</v>
      </c>
    </row>
    <row r="33" spans="1:7" ht="12.95" customHeight="1" x14ac:dyDescent="0.2">
      <c r="A33" s="35">
        <v>42334</v>
      </c>
      <c r="B33" s="36">
        <v>0</v>
      </c>
      <c r="C33" s="36">
        <v>0</v>
      </c>
      <c r="D33" s="36">
        <f t="shared" si="0"/>
        <v>0</v>
      </c>
      <c r="E33" s="45">
        <f t="shared" si="1"/>
        <v>-0.32833333333333331</v>
      </c>
      <c r="F33" s="69">
        <f t="shared" si="2"/>
        <v>0</v>
      </c>
      <c r="G33" s="72" t="s">
        <v>14</v>
      </c>
    </row>
    <row r="34" spans="1:7" ht="12.95" customHeight="1" x14ac:dyDescent="0.2">
      <c r="A34" s="52">
        <v>42335</v>
      </c>
      <c r="B34" s="61">
        <v>0</v>
      </c>
      <c r="C34" s="61">
        <v>0</v>
      </c>
      <c r="D34" s="61">
        <f t="shared" si="0"/>
        <v>0</v>
      </c>
      <c r="E34" s="45">
        <f t="shared" si="1"/>
        <v>-0.32833333333333331</v>
      </c>
      <c r="F34" s="45">
        <f t="shared" si="2"/>
        <v>0</v>
      </c>
      <c r="G34" s="62" t="s">
        <v>14</v>
      </c>
    </row>
    <row r="35" spans="1:7" ht="12.95" customHeight="1" x14ac:dyDescent="0.2">
      <c r="A35" s="35">
        <v>42336</v>
      </c>
      <c r="B35" s="61">
        <v>0</v>
      </c>
      <c r="C35" s="61">
        <v>0</v>
      </c>
      <c r="D35" s="61">
        <f t="shared" si="0"/>
        <v>0</v>
      </c>
      <c r="E35" s="45">
        <f t="shared" si="1"/>
        <v>-0.32833333333333331</v>
      </c>
      <c r="F35" s="45">
        <f t="shared" si="2"/>
        <v>0</v>
      </c>
      <c r="G35" s="62" t="s">
        <v>14</v>
      </c>
    </row>
    <row r="36" spans="1:7" ht="12.95" customHeight="1" x14ac:dyDescent="0.2">
      <c r="A36" s="112">
        <v>42337</v>
      </c>
      <c r="B36" s="109">
        <v>0</v>
      </c>
      <c r="C36" s="109">
        <v>0</v>
      </c>
      <c r="D36" s="109">
        <f t="shared" si="0"/>
        <v>0</v>
      </c>
      <c r="E36" s="110">
        <f>C36-B36-D36</f>
        <v>0</v>
      </c>
      <c r="F36" s="110">
        <f t="shared" si="2"/>
        <v>0</v>
      </c>
      <c r="G36" s="111" t="s">
        <v>14</v>
      </c>
    </row>
    <row r="37" spans="1:7" x14ac:dyDescent="0.2">
      <c r="A37" s="1"/>
      <c r="B37" s="19"/>
      <c r="C37" s="19"/>
      <c r="D37" s="19"/>
      <c r="E37" s="19"/>
      <c r="F37" s="20"/>
      <c r="G37" s="23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11"/>
      <c r="B39" s="11"/>
      <c r="C39" s="80" t="s">
        <v>15</v>
      </c>
      <c r="D39" s="80"/>
      <c r="E39" s="80"/>
      <c r="F39" s="7">
        <f>SUM(E7:E37)+$F$6</f>
        <v>-76.173333333333304</v>
      </c>
      <c r="G39" s="34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'Okt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6">
      <formula1>$I$11:$I$16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" zoomScale="125" zoomScaleNormal="102" workbookViewId="0">
      <selection activeCell="F37" sqref="F37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'Nov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'Nov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'Nov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42338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49"/>
      <c r="B6" s="49"/>
      <c r="C6" s="78" t="s">
        <v>12</v>
      </c>
      <c r="D6" s="78"/>
      <c r="E6" s="78"/>
      <c r="F6" s="44">
        <f>'Nov 2019'!F39</f>
        <v>-76.173333333333304</v>
      </c>
      <c r="G6" s="66"/>
      <c r="H6" s="65"/>
    </row>
    <row r="7" spans="1:9" ht="12.95" customHeight="1" x14ac:dyDescent="0.2">
      <c r="A7" s="112">
        <v>42338</v>
      </c>
      <c r="B7" s="109">
        <v>0</v>
      </c>
      <c r="C7" s="109">
        <v>0</v>
      </c>
      <c r="D7" s="109">
        <f t="shared" ref="D7:D37" si="0">IF((C7-B7)&lt;TIME(6,1,0),TIME(0,0,0),IF((C7-B7)&lt;TIME(9,31,0),$E$45,$E$46))</f>
        <v>0</v>
      </c>
      <c r="E7" s="110">
        <f>C7-B7-D7</f>
        <v>0</v>
      </c>
      <c r="F7" s="110">
        <f t="shared" ref="F7:F37" si="1">IF(OR(((G7)="zaus"),((E7)&gt;(-$E$48)),((G7)="kA")),(F6+E7),TIME(0,0,0))</f>
        <v>-76.173333333333304</v>
      </c>
      <c r="G7" s="111" t="s">
        <v>14</v>
      </c>
    </row>
    <row r="8" spans="1:9" ht="12.95" customHeight="1" x14ac:dyDescent="0.2">
      <c r="A8" s="52">
        <v>42339</v>
      </c>
      <c r="B8" s="61">
        <v>0</v>
      </c>
      <c r="C8" s="61">
        <v>0</v>
      </c>
      <c r="D8" s="61">
        <f t="shared" si="0"/>
        <v>0</v>
      </c>
      <c r="E8" s="45">
        <f t="shared" ref="E7:E37" si="2">IF((G8)="U",(C8-B8-D8),IF((G8)="K",TIME(0,0,0),IF((G8)="B",TIME(0,0,0),IF((G8)="D",TIME(0,0,0),(C8-B8-D8-$E$48)))))</f>
        <v>-0.32833333333333331</v>
      </c>
      <c r="F8" s="45">
        <f t="shared" si="1"/>
        <v>0</v>
      </c>
      <c r="G8" s="62"/>
    </row>
    <row r="9" spans="1:9" ht="12.95" customHeight="1" x14ac:dyDescent="0.2">
      <c r="A9" s="52">
        <v>42340</v>
      </c>
      <c r="B9" s="36">
        <v>0</v>
      </c>
      <c r="C9" s="36">
        <v>0</v>
      </c>
      <c r="D9" s="36">
        <f>IF((C9-B9)&lt;TIME(6,1,0),TIME(0,0,0),IF((C9-B9)&lt;TIME(9,31,0),$E$45,$E$46))</f>
        <v>0</v>
      </c>
      <c r="E9" s="45">
        <f t="shared" si="2"/>
        <v>-0.32833333333333331</v>
      </c>
      <c r="F9" s="69">
        <f t="shared" si="1"/>
        <v>0</v>
      </c>
      <c r="G9" s="72" t="s">
        <v>14</v>
      </c>
    </row>
    <row r="10" spans="1:9" ht="12.95" customHeight="1" x14ac:dyDescent="0.2">
      <c r="A10" s="52">
        <v>42341</v>
      </c>
      <c r="B10" s="36">
        <v>0</v>
      </c>
      <c r="C10" s="36">
        <v>0</v>
      </c>
      <c r="D10" s="36">
        <f>IF((C10-B10)&lt;TIME(6,1,0),TIME(0,0,0),IF((C10-B10)&lt;TIME(9,31,0),$E$45,$E$46))</f>
        <v>0</v>
      </c>
      <c r="E10" s="45">
        <f t="shared" si="2"/>
        <v>-0.32833333333333331</v>
      </c>
      <c r="F10" s="69">
        <f t="shared" si="1"/>
        <v>0</v>
      </c>
      <c r="G10" s="72" t="s">
        <v>14</v>
      </c>
    </row>
    <row r="11" spans="1:9" ht="12.95" customHeight="1" x14ac:dyDescent="0.2">
      <c r="A11" s="52">
        <v>42342</v>
      </c>
      <c r="B11" s="61">
        <v>0</v>
      </c>
      <c r="C11" s="61">
        <v>0</v>
      </c>
      <c r="D11" s="61">
        <f>IF((C11-B11)&lt;TIME(6,1,0),TIME(0,0,0),IF((C11-B11)&lt;TIME(9,31,0),$E$45,$E$46))</f>
        <v>0</v>
      </c>
      <c r="E11" s="45">
        <f t="shared" si="2"/>
        <v>-0.32833333333333331</v>
      </c>
      <c r="F11" s="45">
        <f t="shared" si="1"/>
        <v>0</v>
      </c>
      <c r="G11" s="62" t="s">
        <v>14</v>
      </c>
      <c r="I11" t="s">
        <v>36</v>
      </c>
    </row>
    <row r="12" spans="1:9" ht="12.95" customHeight="1" x14ac:dyDescent="0.2">
      <c r="A12" s="52">
        <v>42343</v>
      </c>
      <c r="B12" s="61">
        <v>0</v>
      </c>
      <c r="C12" s="61">
        <v>0</v>
      </c>
      <c r="D12" s="61">
        <f>IF((C12-B12)&lt;TIME(6,1,0),TIME(0,0,0),IF((C12-B12)&lt;TIME(9,31,0),$E$45,$E$46))</f>
        <v>0</v>
      </c>
      <c r="E12" s="45">
        <f t="shared" si="2"/>
        <v>-0.32833333333333331</v>
      </c>
      <c r="F12" s="45">
        <f t="shared" si="1"/>
        <v>0</v>
      </c>
      <c r="G12" s="62" t="s">
        <v>14</v>
      </c>
      <c r="I12" t="s">
        <v>37</v>
      </c>
    </row>
    <row r="13" spans="1:9" ht="12.95" customHeight="1" x14ac:dyDescent="0.2">
      <c r="A13" s="112">
        <v>42344</v>
      </c>
      <c r="B13" s="109">
        <v>0</v>
      </c>
      <c r="C13" s="109">
        <v>0</v>
      </c>
      <c r="D13" s="109">
        <f t="shared" si="0"/>
        <v>0</v>
      </c>
      <c r="E13" s="110">
        <f>C13-B13-D13</f>
        <v>0</v>
      </c>
      <c r="F13" s="110">
        <f t="shared" si="1"/>
        <v>0</v>
      </c>
      <c r="G13" s="111" t="s">
        <v>14</v>
      </c>
      <c r="I13" t="s">
        <v>31</v>
      </c>
    </row>
    <row r="14" spans="1:9" ht="12.95" customHeight="1" x14ac:dyDescent="0.2">
      <c r="A14" s="112">
        <v>42345</v>
      </c>
      <c r="B14" s="109">
        <v>0</v>
      </c>
      <c r="C14" s="109">
        <v>0</v>
      </c>
      <c r="D14" s="109">
        <f t="shared" si="0"/>
        <v>0</v>
      </c>
      <c r="E14" s="110">
        <f>C14-B14-D14</f>
        <v>0</v>
      </c>
      <c r="F14" s="110">
        <f t="shared" si="1"/>
        <v>0</v>
      </c>
      <c r="G14" s="111" t="s">
        <v>14</v>
      </c>
      <c r="I14" t="s">
        <v>38</v>
      </c>
    </row>
    <row r="15" spans="1:9" ht="12.95" customHeight="1" x14ac:dyDescent="0.2">
      <c r="A15" s="52">
        <v>42346</v>
      </c>
      <c r="B15" s="61">
        <v>0</v>
      </c>
      <c r="C15" s="61">
        <v>0</v>
      </c>
      <c r="D15" s="61">
        <f t="shared" si="0"/>
        <v>0</v>
      </c>
      <c r="E15" s="45">
        <f t="shared" si="2"/>
        <v>-0.32833333333333331</v>
      </c>
      <c r="F15" s="45">
        <f t="shared" si="1"/>
        <v>0</v>
      </c>
      <c r="G15" s="62" t="s">
        <v>14</v>
      </c>
      <c r="I15" t="s">
        <v>33</v>
      </c>
    </row>
    <row r="16" spans="1:9" ht="12.95" customHeight="1" x14ac:dyDescent="0.2">
      <c r="A16" s="52">
        <v>42347</v>
      </c>
      <c r="B16" s="36">
        <v>0</v>
      </c>
      <c r="C16" s="36">
        <v>0</v>
      </c>
      <c r="D16" s="36">
        <f>IF((C16-B16)&lt;TIME(6,1,0),TIME(0,0,0),IF((C16-B16)&lt;TIME(9,31,0),$E$45,$E$46))</f>
        <v>0</v>
      </c>
      <c r="E16" s="45">
        <f t="shared" si="2"/>
        <v>-0.32833333333333331</v>
      </c>
      <c r="F16" s="69">
        <f t="shared" si="1"/>
        <v>0</v>
      </c>
      <c r="G16" s="72" t="s">
        <v>14</v>
      </c>
      <c r="I16" t="s">
        <v>39</v>
      </c>
    </row>
    <row r="17" spans="1:7" ht="12.95" customHeight="1" x14ac:dyDescent="0.2">
      <c r="A17" s="52">
        <v>42348</v>
      </c>
      <c r="B17" s="36">
        <v>0</v>
      </c>
      <c r="C17" s="36">
        <v>0</v>
      </c>
      <c r="D17" s="36">
        <f>IF((C17-B17)&lt;TIME(6,1,0),TIME(0,0,0),IF((C17-B17)&lt;TIME(9,31,0),$E$45,$E$46))</f>
        <v>0</v>
      </c>
      <c r="E17" s="45">
        <f t="shared" si="2"/>
        <v>-0.32833333333333331</v>
      </c>
      <c r="F17" s="69">
        <f t="shared" si="1"/>
        <v>0</v>
      </c>
      <c r="G17" s="72" t="s">
        <v>14</v>
      </c>
    </row>
    <row r="18" spans="1:7" ht="12.95" customHeight="1" x14ac:dyDescent="0.2">
      <c r="A18" s="52">
        <v>42349</v>
      </c>
      <c r="B18" s="61">
        <v>0</v>
      </c>
      <c r="C18" s="61">
        <v>0</v>
      </c>
      <c r="D18" s="61">
        <f>IF((C18-B18)&lt;TIME(6,1,0),TIME(0,0,0),IF((C18-B18)&lt;TIME(9,31,0),$E$45,$E$46))</f>
        <v>0</v>
      </c>
      <c r="E18" s="45">
        <f t="shared" si="2"/>
        <v>-0.32833333333333331</v>
      </c>
      <c r="F18" s="45">
        <f t="shared" si="1"/>
        <v>0</v>
      </c>
      <c r="G18" s="62" t="s">
        <v>14</v>
      </c>
    </row>
    <row r="19" spans="1:7" ht="12.95" customHeight="1" x14ac:dyDescent="0.2">
      <c r="A19" s="52">
        <v>42350</v>
      </c>
      <c r="B19" s="61">
        <v>0</v>
      </c>
      <c r="C19" s="61">
        <v>0</v>
      </c>
      <c r="D19" s="61">
        <f>IF((C19-B19)&lt;TIME(6,1,0),TIME(0,0,0),IF((C19-B19)&lt;TIME(9,31,0),$E$45,$E$46))</f>
        <v>0</v>
      </c>
      <c r="E19" s="45">
        <f t="shared" si="2"/>
        <v>-0.32833333333333331</v>
      </c>
      <c r="F19" s="45">
        <f t="shared" si="1"/>
        <v>0</v>
      </c>
      <c r="G19" s="62" t="s">
        <v>14</v>
      </c>
    </row>
    <row r="20" spans="1:7" ht="12.95" customHeight="1" x14ac:dyDescent="0.2">
      <c r="A20" s="112">
        <v>42351</v>
      </c>
      <c r="B20" s="109">
        <v>0</v>
      </c>
      <c r="C20" s="109">
        <v>0</v>
      </c>
      <c r="D20" s="109">
        <f t="shared" si="0"/>
        <v>0</v>
      </c>
      <c r="E20" s="110">
        <f>C20-B20-D20</f>
        <v>0</v>
      </c>
      <c r="F20" s="110">
        <f t="shared" si="1"/>
        <v>0</v>
      </c>
      <c r="G20" s="111" t="s">
        <v>14</v>
      </c>
    </row>
    <row r="21" spans="1:7" ht="12.95" customHeight="1" x14ac:dyDescent="0.2">
      <c r="A21" s="112">
        <v>42352</v>
      </c>
      <c r="B21" s="109">
        <v>0</v>
      </c>
      <c r="C21" s="109">
        <v>0</v>
      </c>
      <c r="D21" s="109">
        <f t="shared" si="0"/>
        <v>0</v>
      </c>
      <c r="E21" s="110">
        <f>C21-B21-D21</f>
        <v>0</v>
      </c>
      <c r="F21" s="110">
        <f t="shared" si="1"/>
        <v>0</v>
      </c>
      <c r="G21" s="111" t="s">
        <v>14</v>
      </c>
    </row>
    <row r="22" spans="1:7" ht="12.95" customHeight="1" x14ac:dyDescent="0.2">
      <c r="A22" s="52">
        <v>42353</v>
      </c>
      <c r="B22" s="61">
        <v>0</v>
      </c>
      <c r="C22" s="61">
        <v>0</v>
      </c>
      <c r="D22" s="61">
        <f t="shared" si="0"/>
        <v>0</v>
      </c>
      <c r="E22" s="45">
        <f t="shared" si="2"/>
        <v>-0.32833333333333331</v>
      </c>
      <c r="F22" s="45">
        <f t="shared" si="1"/>
        <v>0</v>
      </c>
      <c r="G22" s="62" t="s">
        <v>14</v>
      </c>
    </row>
    <row r="23" spans="1:7" ht="12.95" customHeight="1" x14ac:dyDescent="0.2">
      <c r="A23" s="52">
        <v>42354</v>
      </c>
      <c r="B23" s="36">
        <v>0</v>
      </c>
      <c r="C23" s="36">
        <v>0</v>
      </c>
      <c r="D23" s="36">
        <f>IF((C23-B23)&lt;TIME(6,1,0),TIME(0,0,0),IF((C23-B23)&lt;TIME(9,31,0),$E$45,$E$46))</f>
        <v>0</v>
      </c>
      <c r="E23" s="45">
        <f t="shared" si="2"/>
        <v>-0.32833333333333331</v>
      </c>
      <c r="F23" s="69">
        <f t="shared" si="1"/>
        <v>0</v>
      </c>
      <c r="G23" s="72" t="s">
        <v>14</v>
      </c>
    </row>
    <row r="24" spans="1:7" ht="12.95" customHeight="1" x14ac:dyDescent="0.2">
      <c r="A24" s="52">
        <v>42355</v>
      </c>
      <c r="B24" s="36">
        <v>0</v>
      </c>
      <c r="C24" s="36">
        <v>0</v>
      </c>
      <c r="D24" s="36">
        <f>IF((C24-B24)&lt;TIME(6,1,0),TIME(0,0,0),IF((C24-B24)&lt;TIME(9,31,0),$E$45,$E$46))</f>
        <v>0</v>
      </c>
      <c r="E24" s="45">
        <f t="shared" si="2"/>
        <v>-0.32833333333333331</v>
      </c>
      <c r="F24" s="69">
        <f t="shared" si="1"/>
        <v>0</v>
      </c>
      <c r="G24" s="72" t="s">
        <v>14</v>
      </c>
    </row>
    <row r="25" spans="1:7" ht="12.95" customHeight="1" x14ac:dyDescent="0.2">
      <c r="A25" s="52">
        <v>42356</v>
      </c>
      <c r="B25" s="61">
        <v>0</v>
      </c>
      <c r="C25" s="61">
        <v>0</v>
      </c>
      <c r="D25" s="61">
        <f>IF((C25-B25)&lt;TIME(6,1,0),TIME(0,0,0),IF((C25-B25)&lt;TIME(9,31,0),$E$45,$E$46))</f>
        <v>0</v>
      </c>
      <c r="E25" s="45">
        <f t="shared" si="2"/>
        <v>-0.32833333333333331</v>
      </c>
      <c r="F25" s="45">
        <f t="shared" si="1"/>
        <v>0</v>
      </c>
      <c r="G25" s="62" t="s">
        <v>14</v>
      </c>
    </row>
    <row r="26" spans="1:7" ht="12.95" customHeight="1" x14ac:dyDescent="0.2">
      <c r="A26" s="52">
        <v>42357</v>
      </c>
      <c r="B26" s="61">
        <v>0</v>
      </c>
      <c r="C26" s="61">
        <v>0</v>
      </c>
      <c r="D26" s="61">
        <f>IF((C26-B26)&lt;TIME(6,1,0),TIME(0,0,0),IF((C26-B26)&lt;TIME(9,31,0),$E$45,$E$46))</f>
        <v>0</v>
      </c>
      <c r="E26" s="45">
        <f t="shared" si="2"/>
        <v>-0.32833333333333331</v>
      </c>
      <c r="F26" s="45">
        <f t="shared" si="1"/>
        <v>0</v>
      </c>
      <c r="G26" s="62" t="s">
        <v>14</v>
      </c>
    </row>
    <row r="27" spans="1:7" ht="12.95" customHeight="1" x14ac:dyDescent="0.2">
      <c r="A27" s="112">
        <v>42358</v>
      </c>
      <c r="B27" s="109">
        <v>0</v>
      </c>
      <c r="C27" s="109">
        <v>0</v>
      </c>
      <c r="D27" s="109">
        <f t="shared" si="0"/>
        <v>0</v>
      </c>
      <c r="E27" s="110">
        <f>C27-B27-D27</f>
        <v>0</v>
      </c>
      <c r="F27" s="110">
        <f t="shared" si="1"/>
        <v>0</v>
      </c>
      <c r="G27" s="111" t="s">
        <v>14</v>
      </c>
    </row>
    <row r="28" spans="1:7" ht="12.95" customHeight="1" x14ac:dyDescent="0.2">
      <c r="A28" s="112">
        <v>42359</v>
      </c>
      <c r="B28" s="109">
        <v>0</v>
      </c>
      <c r="C28" s="109">
        <v>0</v>
      </c>
      <c r="D28" s="109">
        <f t="shared" si="0"/>
        <v>0</v>
      </c>
      <c r="E28" s="110">
        <f>C28-B28-D28</f>
        <v>0</v>
      </c>
      <c r="F28" s="110">
        <f t="shared" si="1"/>
        <v>0</v>
      </c>
      <c r="G28" s="111" t="s">
        <v>14</v>
      </c>
    </row>
    <row r="29" spans="1:7" ht="12.95" customHeight="1" x14ac:dyDescent="0.2">
      <c r="A29" s="52">
        <v>42360</v>
      </c>
      <c r="B29" s="61">
        <v>0</v>
      </c>
      <c r="C29" s="61">
        <v>0</v>
      </c>
      <c r="D29" s="61">
        <f t="shared" si="0"/>
        <v>0</v>
      </c>
      <c r="E29" s="45">
        <f t="shared" si="2"/>
        <v>-0.32833333333333331</v>
      </c>
      <c r="F29" s="45">
        <f t="shared" si="1"/>
        <v>0</v>
      </c>
      <c r="G29" s="62" t="s">
        <v>14</v>
      </c>
    </row>
    <row r="30" spans="1:7" ht="12.95" customHeight="1" x14ac:dyDescent="0.2">
      <c r="A30" s="100">
        <v>42361</v>
      </c>
      <c r="B30" s="104">
        <v>0</v>
      </c>
      <c r="C30" s="104">
        <v>0</v>
      </c>
      <c r="D30" s="104">
        <f>IF((C30-B30)&lt;TIME(6,1,0),TIME(0,0,0),IF((C30-B30)&lt;TIME(9,31,0),$E$45,$E$46))</f>
        <v>0</v>
      </c>
      <c r="E30" s="97">
        <f>C30-B30-D30</f>
        <v>0</v>
      </c>
      <c r="F30" s="105">
        <f t="shared" si="1"/>
        <v>0</v>
      </c>
      <c r="G30" s="106" t="s">
        <v>49</v>
      </c>
    </row>
    <row r="31" spans="1:7" ht="12.95" customHeight="1" x14ac:dyDescent="0.2">
      <c r="A31" s="100">
        <v>42362</v>
      </c>
      <c r="B31" s="104">
        <v>0</v>
      </c>
      <c r="C31" s="104">
        <v>0</v>
      </c>
      <c r="D31" s="104">
        <f>IF((C31-B31)&lt;TIME(6,1,0),TIME(0,0,0),IF((C31-B31)&lt;TIME(9,31,0),$E$45,$E$46))</f>
        <v>0</v>
      </c>
      <c r="E31" s="97">
        <f>C31-B31-D31</f>
        <v>0</v>
      </c>
      <c r="F31" s="105">
        <f t="shared" si="1"/>
        <v>0</v>
      </c>
      <c r="G31" s="106" t="s">
        <v>50</v>
      </c>
    </row>
    <row r="32" spans="1:7" ht="12.95" customHeight="1" x14ac:dyDescent="0.2">
      <c r="A32" s="100">
        <v>42363</v>
      </c>
      <c r="B32" s="104">
        <v>0</v>
      </c>
      <c r="C32" s="104">
        <v>0</v>
      </c>
      <c r="D32" s="104">
        <f>IF((C32-B32)&lt;TIME(6,1,0),TIME(0,0,0),IF((C32-B32)&lt;TIME(9,31,0),$E$45,$E$46))</f>
        <v>0</v>
      </c>
      <c r="E32" s="97">
        <f>C32-B32-D32</f>
        <v>0</v>
      </c>
      <c r="F32" s="105">
        <f t="shared" si="1"/>
        <v>0</v>
      </c>
      <c r="G32" s="107" t="s">
        <v>51</v>
      </c>
    </row>
    <row r="33" spans="1:7" ht="12.95" customHeight="1" x14ac:dyDescent="0.2">
      <c r="A33" s="52">
        <v>42364</v>
      </c>
      <c r="B33" s="61">
        <v>0</v>
      </c>
      <c r="C33" s="61">
        <v>0</v>
      </c>
      <c r="D33" s="61">
        <f>IF((C33-B33)&lt;TIME(6,1,0),TIME(0,0,0),IF((C33-B33)&lt;TIME(9,31,0),$E$45,$E$46))</f>
        <v>0</v>
      </c>
      <c r="E33" s="45">
        <f t="shared" si="2"/>
        <v>-0.32833333333333331</v>
      </c>
      <c r="F33" s="45">
        <f t="shared" si="1"/>
        <v>0</v>
      </c>
      <c r="G33" s="62" t="s">
        <v>14</v>
      </c>
    </row>
    <row r="34" spans="1:7" ht="12.95" customHeight="1" x14ac:dyDescent="0.2">
      <c r="A34" s="112">
        <v>42365</v>
      </c>
      <c r="B34" s="109">
        <v>0</v>
      </c>
      <c r="C34" s="109">
        <v>0</v>
      </c>
      <c r="D34" s="109">
        <f t="shared" si="0"/>
        <v>0</v>
      </c>
      <c r="E34" s="110">
        <f>C34-B34-D34</f>
        <v>0</v>
      </c>
      <c r="F34" s="110">
        <f t="shared" si="1"/>
        <v>0</v>
      </c>
      <c r="G34" s="111" t="s">
        <v>14</v>
      </c>
    </row>
    <row r="35" spans="1:7" ht="12.95" customHeight="1" x14ac:dyDescent="0.2">
      <c r="A35" s="112">
        <v>42366</v>
      </c>
      <c r="B35" s="109">
        <v>0</v>
      </c>
      <c r="C35" s="109">
        <v>0</v>
      </c>
      <c r="D35" s="109">
        <f t="shared" si="0"/>
        <v>0</v>
      </c>
      <c r="E35" s="110">
        <f>C35-B35-D35</f>
        <v>0</v>
      </c>
      <c r="F35" s="110">
        <f t="shared" si="1"/>
        <v>0</v>
      </c>
      <c r="G35" s="111" t="s">
        <v>14</v>
      </c>
    </row>
    <row r="36" spans="1:7" ht="12.95" customHeight="1" x14ac:dyDescent="0.2">
      <c r="A36" s="52">
        <v>42367</v>
      </c>
      <c r="B36" s="61">
        <v>0</v>
      </c>
      <c r="C36" s="61">
        <v>0</v>
      </c>
      <c r="D36" s="61">
        <f t="shared" si="0"/>
        <v>0</v>
      </c>
      <c r="E36" s="45">
        <f t="shared" si="2"/>
        <v>-0.32833333333333331</v>
      </c>
      <c r="F36" s="45">
        <f t="shared" si="1"/>
        <v>0</v>
      </c>
      <c r="G36" s="62" t="s">
        <v>14</v>
      </c>
    </row>
    <row r="37" spans="1:7" ht="12.95" customHeight="1" x14ac:dyDescent="0.2">
      <c r="A37" s="100">
        <v>42368</v>
      </c>
      <c r="B37" s="104">
        <v>0</v>
      </c>
      <c r="C37" s="104">
        <v>0</v>
      </c>
      <c r="D37" s="104">
        <f t="shared" si="0"/>
        <v>0</v>
      </c>
      <c r="E37" s="97">
        <f>C37-B37-D37</f>
        <v>0</v>
      </c>
      <c r="F37" s="105">
        <f t="shared" si="1"/>
        <v>0</v>
      </c>
      <c r="G37" s="106" t="s">
        <v>52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11"/>
      <c r="B39" s="11"/>
      <c r="C39" s="80" t="s">
        <v>15</v>
      </c>
      <c r="D39" s="80"/>
      <c r="E39" s="80"/>
      <c r="F39" s="7">
        <f>SUM(E7:E37)+$F$6</f>
        <v>-82.0833333333333</v>
      </c>
      <c r="G39" s="34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'Nov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$I$11:$I$16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="125" zoomScaleNormal="102" workbookViewId="0">
      <selection activeCell="F34" sqref="F34"/>
    </sheetView>
  </sheetViews>
  <sheetFormatPr baseColWidth="10" defaultRowHeight="12.75" x14ac:dyDescent="0.2"/>
  <cols>
    <col min="1" max="1" width="11" style="6" customWidth="1"/>
    <col min="2" max="4" width="8.25" style="6" customWidth="1"/>
    <col min="5" max="5" width="9.625" style="6" customWidth="1"/>
    <col min="6" max="6" width="11.125" style="6" customWidth="1"/>
    <col min="7" max="7" width="12.75" style="6" customWidth="1"/>
    <col min="8" max="8" width="11" style="6" customWidth="1"/>
    <col min="9" max="9" width="11" style="6" hidden="1" customWidth="1"/>
    <col min="10" max="16384" width="11" style="6"/>
  </cols>
  <sheetData>
    <row r="1" spans="1:9" ht="12.95" customHeight="1" x14ac:dyDescent="0.2">
      <c r="A1" s="75" t="s">
        <v>0</v>
      </c>
      <c r="B1" s="75"/>
      <c r="C1" s="75"/>
      <c r="D1" s="37"/>
      <c r="E1" s="38" t="s">
        <v>1</v>
      </c>
      <c r="F1" s="82">
        <f>'Jan 2019'!F1:G1</f>
        <v>0</v>
      </c>
      <c r="G1" s="82"/>
    </row>
    <row r="2" spans="1:9" ht="12.95" customHeight="1" x14ac:dyDescent="0.2">
      <c r="A2" s="75"/>
      <c r="B2" s="75"/>
      <c r="C2" s="75"/>
      <c r="D2" s="37"/>
      <c r="E2" s="38" t="s">
        <v>2</v>
      </c>
      <c r="F2" s="82">
        <f>'Jan 2019'!F2:G2</f>
        <v>0</v>
      </c>
      <c r="G2" s="82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'Jan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42035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ht="12.95" customHeight="1" x14ac:dyDescent="0.2">
      <c r="A6" s="39"/>
      <c r="B6" s="39"/>
      <c r="C6" s="78" t="s">
        <v>12</v>
      </c>
      <c r="D6" s="78"/>
      <c r="E6" s="78"/>
      <c r="F6" s="44">
        <f>'Jan 2019'!F39</f>
        <v>-7.2233333333333309</v>
      </c>
      <c r="G6" s="38"/>
    </row>
    <row r="7" spans="1:9" ht="12.95" customHeight="1" x14ac:dyDescent="0.2">
      <c r="A7" s="35">
        <v>42035</v>
      </c>
      <c r="B7" s="36">
        <v>0</v>
      </c>
      <c r="C7" s="36">
        <v>0</v>
      </c>
      <c r="D7" s="36">
        <f t="shared" ref="D7:D35" si="0">IF((C7-B7)&lt;TIME(6,1,0),TIME(0,0,0),IF((C7-B7)&lt;TIME(9,31,0),$E$45,$E$46))</f>
        <v>0</v>
      </c>
      <c r="E7" s="45">
        <f t="shared" ref="E7:E35" si="1">IF((G7)="U",(C7-B7-D7),IF((G7)="K",TIME(0,0,0),IF((G7)="B",TIME(0,0,0),IF((G7)="D",TIME(0,0,0),(C7-B7-D7-$E$48)))))</f>
        <v>-0.32833333333333331</v>
      </c>
      <c r="F7" s="45">
        <f>IF(OR(((G7)="zaus"),((E7)&gt;(-$E$48)),((G7)="kA")),(F6+E7),TIME(0,0,0))</f>
        <v>0</v>
      </c>
      <c r="G7" s="62"/>
    </row>
    <row r="8" spans="1:9" ht="12.95" customHeight="1" x14ac:dyDescent="0.2">
      <c r="A8" s="112">
        <v>42036</v>
      </c>
      <c r="B8" s="109">
        <v>0</v>
      </c>
      <c r="C8" s="109">
        <v>0</v>
      </c>
      <c r="D8" s="109">
        <f t="shared" si="0"/>
        <v>0</v>
      </c>
      <c r="E8" s="110">
        <f>C8-B8-D8</f>
        <v>0</v>
      </c>
      <c r="F8" s="110">
        <f t="shared" ref="F8:F34" si="2">IF(OR(((G8)="zaus"),((E8)&gt;(-$E$48)),((G8)="kA")),(F7+E8),TIME(0,0,0))</f>
        <v>0</v>
      </c>
      <c r="G8" s="111" t="s">
        <v>14</v>
      </c>
      <c r="I8" s="6" t="s">
        <v>36</v>
      </c>
    </row>
    <row r="9" spans="1:9" ht="12.95" customHeight="1" x14ac:dyDescent="0.2">
      <c r="A9" s="113">
        <v>42037</v>
      </c>
      <c r="B9" s="109">
        <v>0</v>
      </c>
      <c r="C9" s="109">
        <v>0</v>
      </c>
      <c r="D9" s="109">
        <f t="shared" si="0"/>
        <v>0</v>
      </c>
      <c r="E9" s="110">
        <f>C9-B9-D9</f>
        <v>0</v>
      </c>
      <c r="F9" s="110">
        <f t="shared" si="2"/>
        <v>0</v>
      </c>
      <c r="G9" s="111" t="s">
        <v>14</v>
      </c>
      <c r="I9" s="6" t="s">
        <v>37</v>
      </c>
    </row>
    <row r="10" spans="1:9" ht="12.95" customHeight="1" x14ac:dyDescent="0.2">
      <c r="A10" s="52">
        <v>42038</v>
      </c>
      <c r="B10" s="61">
        <v>0</v>
      </c>
      <c r="C10" s="61">
        <v>0</v>
      </c>
      <c r="D10" s="61">
        <f t="shared" si="0"/>
        <v>0</v>
      </c>
      <c r="E10" s="45">
        <f t="shared" si="1"/>
        <v>-0.32833333333333331</v>
      </c>
      <c r="F10" s="45">
        <f t="shared" si="2"/>
        <v>0</v>
      </c>
      <c r="G10" s="62" t="s">
        <v>14</v>
      </c>
      <c r="I10" s="6" t="s">
        <v>31</v>
      </c>
    </row>
    <row r="11" spans="1:9" ht="12.95" customHeight="1" x14ac:dyDescent="0.2">
      <c r="A11" s="35">
        <v>42039</v>
      </c>
      <c r="B11" s="61">
        <v>0</v>
      </c>
      <c r="C11" s="61">
        <v>0</v>
      </c>
      <c r="D11" s="61">
        <f t="shared" si="0"/>
        <v>0</v>
      </c>
      <c r="E11" s="45">
        <f t="shared" si="1"/>
        <v>-0.32833333333333331</v>
      </c>
      <c r="F11" s="45">
        <f t="shared" si="2"/>
        <v>0</v>
      </c>
      <c r="G11" s="62" t="s">
        <v>14</v>
      </c>
      <c r="I11" s="6" t="s">
        <v>38</v>
      </c>
    </row>
    <row r="12" spans="1:9" ht="12.95" customHeight="1" x14ac:dyDescent="0.2">
      <c r="A12" s="52">
        <v>42040</v>
      </c>
      <c r="B12" s="61">
        <v>0</v>
      </c>
      <c r="C12" s="61">
        <v>0</v>
      </c>
      <c r="D12" s="61">
        <f t="shared" si="0"/>
        <v>0</v>
      </c>
      <c r="E12" s="45">
        <f t="shared" si="1"/>
        <v>-0.32833333333333331</v>
      </c>
      <c r="F12" s="45">
        <f t="shared" si="2"/>
        <v>0</v>
      </c>
      <c r="G12" s="62" t="s">
        <v>14</v>
      </c>
      <c r="I12" s="6" t="s">
        <v>33</v>
      </c>
    </row>
    <row r="13" spans="1:9" ht="12.95" customHeight="1" x14ac:dyDescent="0.2">
      <c r="A13" s="35">
        <v>42041</v>
      </c>
      <c r="B13" s="36">
        <v>0</v>
      </c>
      <c r="C13" s="36">
        <v>0</v>
      </c>
      <c r="D13" s="36">
        <f t="shared" si="0"/>
        <v>0</v>
      </c>
      <c r="E13" s="45">
        <f t="shared" si="1"/>
        <v>-0.32833333333333331</v>
      </c>
      <c r="F13" s="69">
        <f t="shared" si="2"/>
        <v>0</v>
      </c>
      <c r="G13" s="72" t="s">
        <v>14</v>
      </c>
      <c r="I13" s="6" t="s">
        <v>39</v>
      </c>
    </row>
    <row r="14" spans="1:9" ht="12.95" customHeight="1" x14ac:dyDescent="0.2">
      <c r="A14" s="52">
        <v>42042</v>
      </c>
      <c r="B14" s="36">
        <v>0</v>
      </c>
      <c r="C14" s="36">
        <v>0</v>
      </c>
      <c r="D14" s="36">
        <f t="shared" si="0"/>
        <v>0</v>
      </c>
      <c r="E14" s="45">
        <f t="shared" si="1"/>
        <v>-0.32833333333333331</v>
      </c>
      <c r="F14" s="45">
        <f>IF(OR(((G14)="zaus"),((E14)&gt;(-$E$48)),((G14)="kA")),(F13+E14),TIME(0,0,0))</f>
        <v>0</v>
      </c>
      <c r="G14" s="62" t="s">
        <v>14</v>
      </c>
    </row>
    <row r="15" spans="1:9" ht="12.95" customHeight="1" x14ac:dyDescent="0.2">
      <c r="A15" s="113">
        <v>42043</v>
      </c>
      <c r="B15" s="109">
        <v>0</v>
      </c>
      <c r="C15" s="109">
        <v>0</v>
      </c>
      <c r="D15" s="109">
        <f t="shared" si="0"/>
        <v>0</v>
      </c>
      <c r="E15" s="110">
        <f>C15-B15-D15</f>
        <v>0</v>
      </c>
      <c r="F15" s="110">
        <f t="shared" si="2"/>
        <v>0</v>
      </c>
      <c r="G15" s="111" t="s">
        <v>14</v>
      </c>
    </row>
    <row r="16" spans="1:9" ht="12.95" customHeight="1" x14ac:dyDescent="0.2">
      <c r="A16" s="112">
        <v>42044</v>
      </c>
      <c r="B16" s="109">
        <v>0</v>
      </c>
      <c r="C16" s="109">
        <v>0</v>
      </c>
      <c r="D16" s="109">
        <f t="shared" si="0"/>
        <v>0</v>
      </c>
      <c r="E16" s="110">
        <f>C16-B16-D16</f>
        <v>0</v>
      </c>
      <c r="F16" s="110">
        <f t="shared" si="2"/>
        <v>0</v>
      </c>
      <c r="G16" s="111" t="s">
        <v>14</v>
      </c>
    </row>
    <row r="17" spans="1:7" ht="12.95" customHeight="1" x14ac:dyDescent="0.2">
      <c r="A17" s="35">
        <v>42045</v>
      </c>
      <c r="B17" s="61">
        <v>0</v>
      </c>
      <c r="C17" s="61">
        <v>0</v>
      </c>
      <c r="D17" s="61">
        <f t="shared" si="0"/>
        <v>0</v>
      </c>
      <c r="E17" s="45">
        <f t="shared" si="1"/>
        <v>-0.32833333333333331</v>
      </c>
      <c r="F17" s="45">
        <f t="shared" si="2"/>
        <v>0</v>
      </c>
      <c r="G17" s="62" t="s">
        <v>14</v>
      </c>
    </row>
    <row r="18" spans="1:7" ht="12.95" customHeight="1" x14ac:dyDescent="0.2">
      <c r="A18" s="52">
        <v>42046</v>
      </c>
      <c r="B18" s="61">
        <v>0</v>
      </c>
      <c r="C18" s="61">
        <v>0</v>
      </c>
      <c r="D18" s="61">
        <f t="shared" si="0"/>
        <v>0</v>
      </c>
      <c r="E18" s="45">
        <f t="shared" si="1"/>
        <v>-0.32833333333333331</v>
      </c>
      <c r="F18" s="45">
        <f t="shared" si="2"/>
        <v>0</v>
      </c>
      <c r="G18" s="62" t="s">
        <v>14</v>
      </c>
    </row>
    <row r="19" spans="1:7" ht="12.95" customHeight="1" x14ac:dyDescent="0.2">
      <c r="A19" s="35">
        <v>42047</v>
      </c>
      <c r="B19" s="61">
        <v>0</v>
      </c>
      <c r="C19" s="61">
        <v>0</v>
      </c>
      <c r="D19" s="61">
        <f t="shared" si="0"/>
        <v>0</v>
      </c>
      <c r="E19" s="45">
        <f t="shared" si="1"/>
        <v>-0.32833333333333331</v>
      </c>
      <c r="F19" s="45">
        <f t="shared" si="2"/>
        <v>0</v>
      </c>
      <c r="G19" s="62" t="s">
        <v>14</v>
      </c>
    </row>
    <row r="20" spans="1:7" ht="12.95" customHeight="1" x14ac:dyDescent="0.2">
      <c r="A20" s="52">
        <v>42048</v>
      </c>
      <c r="B20" s="36">
        <v>0</v>
      </c>
      <c r="C20" s="36">
        <v>0</v>
      </c>
      <c r="D20" s="36">
        <f t="shared" si="0"/>
        <v>0</v>
      </c>
      <c r="E20" s="45">
        <f t="shared" si="1"/>
        <v>-0.32833333333333331</v>
      </c>
      <c r="F20" s="69">
        <f t="shared" si="2"/>
        <v>0</v>
      </c>
      <c r="G20" s="72" t="s">
        <v>14</v>
      </c>
    </row>
    <row r="21" spans="1:7" ht="12.95" customHeight="1" x14ac:dyDescent="0.2">
      <c r="A21" s="35">
        <v>42049</v>
      </c>
      <c r="B21" s="36">
        <v>0</v>
      </c>
      <c r="C21" s="36">
        <v>0</v>
      </c>
      <c r="D21" s="36">
        <f t="shared" si="0"/>
        <v>0</v>
      </c>
      <c r="E21" s="45">
        <f t="shared" si="1"/>
        <v>-0.32833333333333331</v>
      </c>
      <c r="F21" s="45">
        <f>IF(OR(((G21)="zaus"),((E21)&gt;(-$E$48)),((G21)="kA")),(F20+E21),TIME(0,0,0))</f>
        <v>0</v>
      </c>
      <c r="G21" s="62" t="s">
        <v>14</v>
      </c>
    </row>
    <row r="22" spans="1:7" ht="12.95" customHeight="1" x14ac:dyDescent="0.2">
      <c r="A22" s="112">
        <v>42050</v>
      </c>
      <c r="B22" s="109">
        <v>0</v>
      </c>
      <c r="C22" s="109">
        <v>0</v>
      </c>
      <c r="D22" s="109">
        <f t="shared" si="0"/>
        <v>0</v>
      </c>
      <c r="E22" s="110">
        <f>C22-B22-D22</f>
        <v>0</v>
      </c>
      <c r="F22" s="110">
        <f t="shared" si="2"/>
        <v>0</v>
      </c>
      <c r="G22" s="111" t="s">
        <v>14</v>
      </c>
    </row>
    <row r="23" spans="1:7" ht="12.95" customHeight="1" x14ac:dyDescent="0.2">
      <c r="A23" s="113">
        <v>42051</v>
      </c>
      <c r="B23" s="109">
        <v>0</v>
      </c>
      <c r="C23" s="109">
        <v>0</v>
      </c>
      <c r="D23" s="109">
        <f t="shared" si="0"/>
        <v>0</v>
      </c>
      <c r="E23" s="110">
        <f>C23-B23-D23</f>
        <v>0</v>
      </c>
      <c r="F23" s="110">
        <f t="shared" si="2"/>
        <v>0</v>
      </c>
      <c r="G23" s="111" t="s">
        <v>14</v>
      </c>
    </row>
    <row r="24" spans="1:7" ht="12.95" customHeight="1" x14ac:dyDescent="0.2">
      <c r="A24" s="52">
        <v>42052</v>
      </c>
      <c r="B24" s="61">
        <v>0</v>
      </c>
      <c r="C24" s="61">
        <v>0</v>
      </c>
      <c r="D24" s="61">
        <f t="shared" si="0"/>
        <v>0</v>
      </c>
      <c r="E24" s="45">
        <f t="shared" si="1"/>
        <v>-0.32833333333333331</v>
      </c>
      <c r="F24" s="45">
        <f t="shared" si="2"/>
        <v>0</v>
      </c>
      <c r="G24" s="62" t="s">
        <v>14</v>
      </c>
    </row>
    <row r="25" spans="1:7" ht="12.95" customHeight="1" x14ac:dyDescent="0.2">
      <c r="A25" s="35">
        <v>42053</v>
      </c>
      <c r="B25" s="61">
        <v>0</v>
      </c>
      <c r="C25" s="61">
        <v>0</v>
      </c>
      <c r="D25" s="61">
        <f t="shared" si="0"/>
        <v>0</v>
      </c>
      <c r="E25" s="45">
        <f t="shared" si="1"/>
        <v>-0.32833333333333331</v>
      </c>
      <c r="F25" s="45">
        <f t="shared" si="2"/>
        <v>0</v>
      </c>
      <c r="G25" s="62" t="s">
        <v>14</v>
      </c>
    </row>
    <row r="26" spans="1:7" ht="12.95" customHeight="1" x14ac:dyDescent="0.2">
      <c r="A26" s="52">
        <v>42054</v>
      </c>
      <c r="B26" s="61">
        <v>0</v>
      </c>
      <c r="C26" s="61">
        <v>0</v>
      </c>
      <c r="D26" s="61">
        <f t="shared" si="0"/>
        <v>0</v>
      </c>
      <c r="E26" s="45">
        <f t="shared" si="1"/>
        <v>-0.32833333333333331</v>
      </c>
      <c r="F26" s="45">
        <f t="shared" si="2"/>
        <v>0</v>
      </c>
      <c r="G26" s="62" t="s">
        <v>14</v>
      </c>
    </row>
    <row r="27" spans="1:7" ht="12.95" customHeight="1" x14ac:dyDescent="0.2">
      <c r="A27" s="35">
        <v>42055</v>
      </c>
      <c r="B27" s="36">
        <v>0</v>
      </c>
      <c r="C27" s="36">
        <v>0</v>
      </c>
      <c r="D27" s="36">
        <f t="shared" si="0"/>
        <v>0</v>
      </c>
      <c r="E27" s="45">
        <f t="shared" si="1"/>
        <v>-0.32833333333333331</v>
      </c>
      <c r="F27" s="69">
        <f t="shared" si="2"/>
        <v>0</v>
      </c>
      <c r="G27" s="72" t="s">
        <v>14</v>
      </c>
    </row>
    <row r="28" spans="1:7" ht="12.95" customHeight="1" x14ac:dyDescent="0.2">
      <c r="A28" s="52">
        <v>42056</v>
      </c>
      <c r="B28" s="36">
        <v>0</v>
      </c>
      <c r="C28" s="36">
        <v>0</v>
      </c>
      <c r="D28" s="36">
        <f t="shared" si="0"/>
        <v>0</v>
      </c>
      <c r="E28" s="45">
        <f t="shared" si="1"/>
        <v>-0.32833333333333331</v>
      </c>
      <c r="F28" s="45">
        <f>IF(OR(((G28)="zaus"),((E28)&gt;(-$E$48)),((G28)="kA")),(F27+E28),TIME(0,0,0))</f>
        <v>0</v>
      </c>
      <c r="G28" s="62" t="s">
        <v>14</v>
      </c>
    </row>
    <row r="29" spans="1:7" ht="12.95" customHeight="1" x14ac:dyDescent="0.2">
      <c r="A29" s="113">
        <v>42057</v>
      </c>
      <c r="B29" s="109">
        <v>0</v>
      </c>
      <c r="C29" s="109">
        <v>0</v>
      </c>
      <c r="D29" s="109">
        <f t="shared" si="0"/>
        <v>0</v>
      </c>
      <c r="E29" s="110">
        <f>C29-B29-D29</f>
        <v>0</v>
      </c>
      <c r="F29" s="110">
        <f t="shared" si="2"/>
        <v>0</v>
      </c>
      <c r="G29" s="111" t="s">
        <v>14</v>
      </c>
    </row>
    <row r="30" spans="1:7" ht="12.95" customHeight="1" x14ac:dyDescent="0.2">
      <c r="A30" s="112">
        <v>42058</v>
      </c>
      <c r="B30" s="109">
        <v>0</v>
      </c>
      <c r="C30" s="109">
        <v>0</v>
      </c>
      <c r="D30" s="109">
        <f t="shared" si="0"/>
        <v>0</v>
      </c>
      <c r="E30" s="110">
        <f>C30-B30-D30</f>
        <v>0</v>
      </c>
      <c r="F30" s="110">
        <f t="shared" si="2"/>
        <v>0</v>
      </c>
      <c r="G30" s="111" t="s">
        <v>14</v>
      </c>
    </row>
    <row r="31" spans="1:7" ht="12.95" customHeight="1" x14ac:dyDescent="0.2">
      <c r="A31" s="35">
        <v>42059</v>
      </c>
      <c r="B31" s="61">
        <v>0</v>
      </c>
      <c r="C31" s="61">
        <v>0</v>
      </c>
      <c r="D31" s="61">
        <f t="shared" si="0"/>
        <v>0</v>
      </c>
      <c r="E31" s="45">
        <f t="shared" si="1"/>
        <v>-0.32833333333333331</v>
      </c>
      <c r="F31" s="45">
        <f t="shared" si="2"/>
        <v>0</v>
      </c>
      <c r="G31" s="62" t="s">
        <v>14</v>
      </c>
    </row>
    <row r="32" spans="1:7" ht="12.95" customHeight="1" x14ac:dyDescent="0.2">
      <c r="A32" s="52">
        <v>42060</v>
      </c>
      <c r="B32" s="61">
        <v>0</v>
      </c>
      <c r="C32" s="61">
        <v>0</v>
      </c>
      <c r="D32" s="61">
        <f t="shared" si="0"/>
        <v>0</v>
      </c>
      <c r="E32" s="45">
        <f t="shared" si="1"/>
        <v>-0.32833333333333331</v>
      </c>
      <c r="F32" s="45">
        <f t="shared" si="2"/>
        <v>0</v>
      </c>
      <c r="G32" s="62" t="s">
        <v>14</v>
      </c>
    </row>
    <row r="33" spans="1:7" ht="12.95" customHeight="1" x14ac:dyDescent="0.2">
      <c r="A33" s="35">
        <v>42061</v>
      </c>
      <c r="B33" s="61">
        <v>0</v>
      </c>
      <c r="C33" s="61">
        <v>0</v>
      </c>
      <c r="D33" s="61">
        <f t="shared" si="0"/>
        <v>0</v>
      </c>
      <c r="E33" s="45">
        <f t="shared" si="1"/>
        <v>-0.32833333333333331</v>
      </c>
      <c r="F33" s="45">
        <f t="shared" si="2"/>
        <v>0</v>
      </c>
      <c r="G33" s="62" t="s">
        <v>14</v>
      </c>
    </row>
    <row r="34" spans="1:7" ht="12.95" customHeight="1" x14ac:dyDescent="0.2">
      <c r="A34" s="52">
        <v>42062</v>
      </c>
      <c r="B34" s="36">
        <v>0</v>
      </c>
      <c r="C34" s="36">
        <v>0</v>
      </c>
      <c r="D34" s="36">
        <f t="shared" si="0"/>
        <v>0</v>
      </c>
      <c r="E34" s="45">
        <f t="shared" si="1"/>
        <v>-0.32833333333333331</v>
      </c>
      <c r="F34" s="69">
        <f t="shared" si="2"/>
        <v>0</v>
      </c>
      <c r="G34" s="72" t="s">
        <v>14</v>
      </c>
    </row>
    <row r="35" spans="1:7" ht="12.95" customHeight="1" x14ac:dyDescent="0.2">
      <c r="A35" s="35"/>
      <c r="B35" s="36"/>
      <c r="C35" s="36"/>
      <c r="D35" s="36"/>
      <c r="E35" s="45"/>
      <c r="F35" s="45"/>
      <c r="G35" s="73"/>
    </row>
    <row r="36" spans="1:7" ht="12.95" customHeight="1" x14ac:dyDescent="0.2">
      <c r="A36" s="2"/>
      <c r="B36" s="3"/>
      <c r="C36" s="3"/>
      <c r="D36" s="19"/>
      <c r="E36" s="3"/>
      <c r="F36" s="4"/>
      <c r="G36" s="21" t="s">
        <v>14</v>
      </c>
    </row>
    <row r="37" spans="1:7" ht="12.95" customHeight="1" x14ac:dyDescent="0.2">
      <c r="A37" s="2"/>
      <c r="B37" s="3"/>
      <c r="C37" s="3"/>
      <c r="D37" s="19"/>
      <c r="E37" s="3"/>
      <c r="F37" s="4"/>
      <c r="G37" s="21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C39" s="80" t="s">
        <v>15</v>
      </c>
      <c r="D39" s="80"/>
      <c r="E39" s="80"/>
      <c r="F39" s="7">
        <f>SUM(E7:E37)+$F$6</f>
        <v>-13.789999999999996</v>
      </c>
      <c r="G39" s="8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1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1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1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1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1"/>
      <c r="E47" s="15">
        <f>'Jan 2019'!$E$47</f>
        <v>1.6416666666666666</v>
      </c>
      <c r="F47" s="10"/>
      <c r="G47" s="11"/>
    </row>
    <row r="48" spans="1:7" ht="12.95" customHeight="1" x14ac:dyDescent="0.2">
      <c r="A48" s="74" t="s">
        <v>26</v>
      </c>
      <c r="B48" s="74">
        <v>0.30555555555555552</v>
      </c>
      <c r="C48" s="74"/>
      <c r="D48" s="11"/>
      <c r="E48" s="14">
        <f>$E$47/5</f>
        <v>0.32833333333333331</v>
      </c>
      <c r="F48" s="11"/>
      <c r="G48" s="11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5">
      <formula1>$I$8:$I$13</formula1>
    </dataValidation>
  </dataValidations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7" sqref="F37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'Feb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'Feb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'Feb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42063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39"/>
      <c r="B6" s="39"/>
      <c r="C6" s="78" t="s">
        <v>12</v>
      </c>
      <c r="D6" s="78"/>
      <c r="E6" s="78"/>
      <c r="F6" s="44">
        <f>'Feb 2019'!F39</f>
        <v>-13.789999999999996</v>
      </c>
      <c r="G6" s="63"/>
      <c r="H6" s="65"/>
    </row>
    <row r="7" spans="1:9" ht="12.95" customHeight="1" x14ac:dyDescent="0.2">
      <c r="A7" s="35">
        <v>42063</v>
      </c>
      <c r="B7" s="61">
        <v>0</v>
      </c>
      <c r="C7" s="61">
        <v>0</v>
      </c>
      <c r="D7" s="61">
        <f t="shared" ref="D7:D37" si="0">IF((C7-B7)&lt;TIME(6,1,0),TIME(0,0,0),IF((C7-B7)&lt;TIME(9,31,0),$E$45,$E$46))</f>
        <v>0</v>
      </c>
      <c r="E7" s="45">
        <f t="shared" ref="E7:E37" si="1">IF((G7)="U",(C7-B7-D7),IF((G7)="K",TIME(0,0,0),IF((G7)="B",TIME(0,0,0),IF((G7)="D",TIME(0,0,0),(C7-B7-D7-$E$48)))))</f>
        <v>-0.32833333333333331</v>
      </c>
      <c r="F7" s="45">
        <f>IF(OR(((G7)="zaus"),((E7)&gt;(-$E$48)),((G7)="kA")),(F6+E7),TIME(0,0,0))</f>
        <v>0</v>
      </c>
      <c r="G7" s="73"/>
    </row>
    <row r="8" spans="1:9" ht="12.95" customHeight="1" x14ac:dyDescent="0.2">
      <c r="A8" s="112">
        <v>42064</v>
      </c>
      <c r="B8" s="109">
        <v>0</v>
      </c>
      <c r="C8" s="109">
        <v>0</v>
      </c>
      <c r="D8" s="109">
        <f t="shared" si="0"/>
        <v>0</v>
      </c>
      <c r="E8" s="110">
        <f>C8-B8-D8</f>
        <v>0</v>
      </c>
      <c r="F8" s="110">
        <f t="shared" ref="F8:F37" si="2">IF(OR(((G8)="zaus"),((E8)&gt;(-$E$48)),((G8)="kA")),(F7+E8),TIME(0,0,0))</f>
        <v>0</v>
      </c>
      <c r="G8" s="114"/>
      <c r="I8" s="6" t="s">
        <v>29</v>
      </c>
    </row>
    <row r="9" spans="1:9" ht="12.95" customHeight="1" x14ac:dyDescent="0.2">
      <c r="A9" s="113">
        <v>42065</v>
      </c>
      <c r="B9" s="109">
        <v>0</v>
      </c>
      <c r="C9" s="109">
        <v>0</v>
      </c>
      <c r="D9" s="109">
        <f t="shared" si="0"/>
        <v>0</v>
      </c>
      <c r="E9" s="110">
        <f>C9-B9-D9</f>
        <v>0</v>
      </c>
      <c r="F9" s="110">
        <f t="shared" si="2"/>
        <v>0</v>
      </c>
      <c r="G9" s="114"/>
      <c r="I9" s="6" t="s">
        <v>30</v>
      </c>
    </row>
    <row r="10" spans="1:9" ht="12.95" customHeight="1" x14ac:dyDescent="0.2">
      <c r="A10" s="52">
        <v>42066</v>
      </c>
      <c r="B10" s="61">
        <v>0</v>
      </c>
      <c r="C10" s="61">
        <v>0</v>
      </c>
      <c r="D10" s="61">
        <f t="shared" si="0"/>
        <v>0</v>
      </c>
      <c r="E10" s="45">
        <f t="shared" si="1"/>
        <v>-0.32833333333333331</v>
      </c>
      <c r="F10" s="45">
        <f t="shared" si="2"/>
        <v>0</v>
      </c>
      <c r="G10" s="73"/>
      <c r="I10" s="6" t="s">
        <v>31</v>
      </c>
    </row>
    <row r="11" spans="1:9" ht="12.95" customHeight="1" x14ac:dyDescent="0.2">
      <c r="A11" s="35">
        <v>42067</v>
      </c>
      <c r="B11" s="36">
        <v>0</v>
      </c>
      <c r="C11" s="36">
        <v>0</v>
      </c>
      <c r="D11" s="36">
        <f t="shared" si="0"/>
        <v>0</v>
      </c>
      <c r="E11" s="45">
        <f t="shared" si="1"/>
        <v>-0.32833333333333331</v>
      </c>
      <c r="F11" s="69">
        <f t="shared" si="2"/>
        <v>0</v>
      </c>
      <c r="G11" s="72" t="s">
        <v>14</v>
      </c>
      <c r="I11" s="6" t="s">
        <v>32</v>
      </c>
    </row>
    <row r="12" spans="1:9" ht="12.95" customHeight="1" x14ac:dyDescent="0.2">
      <c r="A12" s="52">
        <v>42068</v>
      </c>
      <c r="B12" s="36">
        <v>0</v>
      </c>
      <c r="C12" s="36">
        <v>0</v>
      </c>
      <c r="D12" s="36">
        <f t="shared" si="0"/>
        <v>0</v>
      </c>
      <c r="E12" s="45">
        <f t="shared" si="1"/>
        <v>-0.32833333333333331</v>
      </c>
      <c r="F12" s="69">
        <f t="shared" si="2"/>
        <v>0</v>
      </c>
      <c r="G12" s="72" t="s">
        <v>14</v>
      </c>
      <c r="I12" s="6" t="s">
        <v>33</v>
      </c>
    </row>
    <row r="13" spans="1:9" ht="12.95" customHeight="1" x14ac:dyDescent="0.2">
      <c r="A13" s="35">
        <v>42069</v>
      </c>
      <c r="B13" s="61">
        <v>0</v>
      </c>
      <c r="C13" s="61">
        <v>0</v>
      </c>
      <c r="D13" s="61">
        <f t="shared" si="0"/>
        <v>0</v>
      </c>
      <c r="E13" s="45">
        <f t="shared" si="1"/>
        <v>-0.32833333333333331</v>
      </c>
      <c r="F13" s="45">
        <f t="shared" si="2"/>
        <v>0</v>
      </c>
      <c r="G13" s="73"/>
      <c r="I13" s="6" t="s">
        <v>34</v>
      </c>
    </row>
    <row r="14" spans="1:9" ht="12.95" customHeight="1" x14ac:dyDescent="0.2">
      <c r="A14" s="52">
        <v>42070</v>
      </c>
      <c r="B14" s="61">
        <v>0</v>
      </c>
      <c r="C14" s="61">
        <v>0</v>
      </c>
      <c r="D14" s="61">
        <f t="shared" si="0"/>
        <v>0</v>
      </c>
      <c r="E14" s="45">
        <f t="shared" si="1"/>
        <v>-0.32833333333333331</v>
      </c>
      <c r="F14" s="45">
        <f t="shared" si="2"/>
        <v>0</v>
      </c>
      <c r="G14" s="73"/>
    </row>
    <row r="15" spans="1:9" ht="12.95" customHeight="1" x14ac:dyDescent="0.2">
      <c r="A15" s="113">
        <v>42071</v>
      </c>
      <c r="B15" s="109">
        <v>0</v>
      </c>
      <c r="C15" s="109">
        <v>0</v>
      </c>
      <c r="D15" s="109">
        <f t="shared" si="0"/>
        <v>0</v>
      </c>
      <c r="E15" s="110">
        <f>C15-B15-D15</f>
        <v>0</v>
      </c>
      <c r="F15" s="110">
        <f t="shared" si="2"/>
        <v>0</v>
      </c>
      <c r="G15" s="114"/>
    </row>
    <row r="16" spans="1:9" ht="12.95" customHeight="1" x14ac:dyDescent="0.2">
      <c r="A16" s="112">
        <v>42072</v>
      </c>
      <c r="B16" s="109">
        <v>0</v>
      </c>
      <c r="C16" s="109">
        <v>0</v>
      </c>
      <c r="D16" s="109">
        <f t="shared" si="0"/>
        <v>0</v>
      </c>
      <c r="E16" s="110">
        <f>C16-B16-D16</f>
        <v>0</v>
      </c>
      <c r="F16" s="110">
        <f t="shared" si="2"/>
        <v>0</v>
      </c>
      <c r="G16" s="114"/>
    </row>
    <row r="17" spans="1:7" ht="12.95" customHeight="1" x14ac:dyDescent="0.2">
      <c r="A17" s="35">
        <v>42073</v>
      </c>
      <c r="B17" s="61">
        <v>0</v>
      </c>
      <c r="C17" s="61">
        <v>0</v>
      </c>
      <c r="D17" s="61">
        <f t="shared" si="0"/>
        <v>0</v>
      </c>
      <c r="E17" s="45">
        <f t="shared" si="1"/>
        <v>-0.32833333333333331</v>
      </c>
      <c r="F17" s="45">
        <f t="shared" si="2"/>
        <v>0</v>
      </c>
      <c r="G17" s="73"/>
    </row>
    <row r="18" spans="1:7" ht="12.95" customHeight="1" x14ac:dyDescent="0.2">
      <c r="A18" s="52">
        <v>42074</v>
      </c>
      <c r="B18" s="36">
        <v>0</v>
      </c>
      <c r="C18" s="36">
        <v>0</v>
      </c>
      <c r="D18" s="36">
        <f t="shared" si="0"/>
        <v>0</v>
      </c>
      <c r="E18" s="45">
        <f t="shared" si="1"/>
        <v>-0.32833333333333331</v>
      </c>
      <c r="F18" s="69">
        <f t="shared" si="2"/>
        <v>0</v>
      </c>
      <c r="G18" s="72" t="s">
        <v>14</v>
      </c>
    </row>
    <row r="19" spans="1:7" ht="12.95" customHeight="1" x14ac:dyDescent="0.2">
      <c r="A19" s="35">
        <v>42075</v>
      </c>
      <c r="B19" s="36">
        <v>0</v>
      </c>
      <c r="C19" s="36">
        <v>0</v>
      </c>
      <c r="D19" s="36">
        <f t="shared" si="0"/>
        <v>0</v>
      </c>
      <c r="E19" s="45">
        <f t="shared" si="1"/>
        <v>-0.32833333333333331</v>
      </c>
      <c r="F19" s="69">
        <f t="shared" si="2"/>
        <v>0</v>
      </c>
      <c r="G19" s="72" t="s">
        <v>14</v>
      </c>
    </row>
    <row r="20" spans="1:7" ht="12.95" customHeight="1" x14ac:dyDescent="0.2">
      <c r="A20" s="52">
        <v>42076</v>
      </c>
      <c r="B20" s="61">
        <v>0</v>
      </c>
      <c r="C20" s="61">
        <v>0</v>
      </c>
      <c r="D20" s="61">
        <f t="shared" si="0"/>
        <v>0</v>
      </c>
      <c r="E20" s="45">
        <f t="shared" si="1"/>
        <v>-0.32833333333333331</v>
      </c>
      <c r="F20" s="45">
        <f t="shared" si="2"/>
        <v>0</v>
      </c>
      <c r="G20" s="73"/>
    </row>
    <row r="21" spans="1:7" ht="12.95" customHeight="1" x14ac:dyDescent="0.2">
      <c r="A21" s="35">
        <v>42077</v>
      </c>
      <c r="B21" s="61">
        <v>0</v>
      </c>
      <c r="C21" s="61">
        <v>0</v>
      </c>
      <c r="D21" s="61">
        <f t="shared" si="0"/>
        <v>0</v>
      </c>
      <c r="E21" s="45">
        <f t="shared" si="1"/>
        <v>-0.32833333333333331</v>
      </c>
      <c r="F21" s="45">
        <f t="shared" si="2"/>
        <v>0</v>
      </c>
      <c r="G21" s="73"/>
    </row>
    <row r="22" spans="1:7" ht="12.95" customHeight="1" x14ac:dyDescent="0.2">
      <c r="A22" s="112">
        <v>42078</v>
      </c>
      <c r="B22" s="109">
        <v>0</v>
      </c>
      <c r="C22" s="109">
        <v>0</v>
      </c>
      <c r="D22" s="109">
        <f t="shared" si="0"/>
        <v>0</v>
      </c>
      <c r="E22" s="110">
        <f>C22-B22-D22</f>
        <v>0</v>
      </c>
      <c r="F22" s="110">
        <f t="shared" si="2"/>
        <v>0</v>
      </c>
      <c r="G22" s="114"/>
    </row>
    <row r="23" spans="1:7" ht="12.95" customHeight="1" x14ac:dyDescent="0.2">
      <c r="A23" s="113">
        <v>42079</v>
      </c>
      <c r="B23" s="109">
        <v>0</v>
      </c>
      <c r="C23" s="109">
        <v>0</v>
      </c>
      <c r="D23" s="109">
        <f t="shared" si="0"/>
        <v>0</v>
      </c>
      <c r="E23" s="110">
        <f>C23-B23-D23</f>
        <v>0</v>
      </c>
      <c r="F23" s="110">
        <f t="shared" si="2"/>
        <v>0</v>
      </c>
      <c r="G23" s="114"/>
    </row>
    <row r="24" spans="1:7" ht="12.95" customHeight="1" x14ac:dyDescent="0.2">
      <c r="A24" s="52">
        <v>42080</v>
      </c>
      <c r="B24" s="61">
        <v>0</v>
      </c>
      <c r="C24" s="61">
        <v>0</v>
      </c>
      <c r="D24" s="61">
        <f t="shared" si="0"/>
        <v>0</v>
      </c>
      <c r="E24" s="45">
        <f t="shared" si="1"/>
        <v>-0.32833333333333331</v>
      </c>
      <c r="F24" s="45">
        <f t="shared" si="2"/>
        <v>0</v>
      </c>
      <c r="G24" s="73"/>
    </row>
    <row r="25" spans="1:7" ht="12.95" customHeight="1" x14ac:dyDescent="0.2">
      <c r="A25" s="35">
        <v>42081</v>
      </c>
      <c r="B25" s="36">
        <v>0</v>
      </c>
      <c r="C25" s="36">
        <v>0</v>
      </c>
      <c r="D25" s="36">
        <f t="shared" si="0"/>
        <v>0</v>
      </c>
      <c r="E25" s="45">
        <f t="shared" si="1"/>
        <v>-0.32833333333333331</v>
      </c>
      <c r="F25" s="69">
        <f t="shared" si="2"/>
        <v>0</v>
      </c>
      <c r="G25" s="72" t="s">
        <v>14</v>
      </c>
    </row>
    <row r="26" spans="1:7" ht="12.95" customHeight="1" x14ac:dyDescent="0.2">
      <c r="A26" s="52">
        <v>42082</v>
      </c>
      <c r="B26" s="36">
        <v>0</v>
      </c>
      <c r="C26" s="36">
        <v>0</v>
      </c>
      <c r="D26" s="36">
        <f t="shared" si="0"/>
        <v>0</v>
      </c>
      <c r="E26" s="45">
        <f t="shared" si="1"/>
        <v>-0.32833333333333331</v>
      </c>
      <c r="F26" s="69">
        <f t="shared" si="2"/>
        <v>0</v>
      </c>
      <c r="G26" s="72" t="s">
        <v>14</v>
      </c>
    </row>
    <row r="27" spans="1:7" ht="12.95" customHeight="1" x14ac:dyDescent="0.2">
      <c r="A27" s="35">
        <v>42083</v>
      </c>
      <c r="B27" s="61">
        <v>0</v>
      </c>
      <c r="C27" s="61">
        <v>0</v>
      </c>
      <c r="D27" s="61">
        <f t="shared" si="0"/>
        <v>0</v>
      </c>
      <c r="E27" s="45">
        <f t="shared" si="1"/>
        <v>-0.32833333333333331</v>
      </c>
      <c r="F27" s="45">
        <f t="shared" si="2"/>
        <v>0</v>
      </c>
      <c r="G27" s="73"/>
    </row>
    <row r="28" spans="1:7" ht="12.95" customHeight="1" x14ac:dyDescent="0.2">
      <c r="A28" s="52">
        <v>42084</v>
      </c>
      <c r="B28" s="61">
        <v>0</v>
      </c>
      <c r="C28" s="61">
        <v>0</v>
      </c>
      <c r="D28" s="61">
        <f t="shared" si="0"/>
        <v>0</v>
      </c>
      <c r="E28" s="45">
        <f t="shared" si="1"/>
        <v>-0.32833333333333331</v>
      </c>
      <c r="F28" s="45">
        <f t="shared" si="2"/>
        <v>0</v>
      </c>
      <c r="G28" s="73"/>
    </row>
    <row r="29" spans="1:7" ht="12.95" customHeight="1" x14ac:dyDescent="0.2">
      <c r="A29" s="113">
        <v>42085</v>
      </c>
      <c r="B29" s="109">
        <v>0</v>
      </c>
      <c r="C29" s="109">
        <v>0</v>
      </c>
      <c r="D29" s="109">
        <f t="shared" si="0"/>
        <v>0</v>
      </c>
      <c r="E29" s="110">
        <f>C29-B29-D29</f>
        <v>0</v>
      </c>
      <c r="F29" s="110">
        <f t="shared" si="2"/>
        <v>0</v>
      </c>
      <c r="G29" s="114"/>
    </row>
    <row r="30" spans="1:7" ht="12.95" customHeight="1" x14ac:dyDescent="0.2">
      <c r="A30" s="112">
        <v>42086</v>
      </c>
      <c r="B30" s="109">
        <v>0</v>
      </c>
      <c r="C30" s="109">
        <v>0</v>
      </c>
      <c r="D30" s="109">
        <f t="shared" si="0"/>
        <v>0</v>
      </c>
      <c r="E30" s="110">
        <f>C30-B30-D30</f>
        <v>0</v>
      </c>
      <c r="F30" s="110">
        <f t="shared" si="2"/>
        <v>0</v>
      </c>
      <c r="G30" s="114"/>
    </row>
    <row r="31" spans="1:7" ht="12.95" customHeight="1" x14ac:dyDescent="0.2">
      <c r="A31" s="35">
        <v>42087</v>
      </c>
      <c r="B31" s="61">
        <v>0</v>
      </c>
      <c r="C31" s="61">
        <v>0</v>
      </c>
      <c r="D31" s="61">
        <f t="shared" si="0"/>
        <v>0</v>
      </c>
      <c r="E31" s="45">
        <f t="shared" si="1"/>
        <v>-0.32833333333333331</v>
      </c>
      <c r="F31" s="45">
        <f t="shared" si="2"/>
        <v>0</v>
      </c>
      <c r="G31" s="70"/>
    </row>
    <row r="32" spans="1:7" ht="12.95" customHeight="1" x14ac:dyDescent="0.2">
      <c r="A32" s="52">
        <v>42088</v>
      </c>
      <c r="B32" s="36">
        <v>0</v>
      </c>
      <c r="C32" s="36">
        <v>0</v>
      </c>
      <c r="D32" s="36">
        <f t="shared" si="0"/>
        <v>0</v>
      </c>
      <c r="E32" s="45">
        <f t="shared" si="1"/>
        <v>-0.32833333333333331</v>
      </c>
      <c r="F32" s="69">
        <f t="shared" si="2"/>
        <v>0</v>
      </c>
      <c r="G32" s="72" t="s">
        <v>14</v>
      </c>
    </row>
    <row r="33" spans="1:7" ht="12.95" customHeight="1" x14ac:dyDescent="0.2">
      <c r="A33" s="35">
        <v>42089</v>
      </c>
      <c r="B33" s="36">
        <v>0</v>
      </c>
      <c r="C33" s="36">
        <v>0</v>
      </c>
      <c r="D33" s="36">
        <f t="shared" si="0"/>
        <v>0</v>
      </c>
      <c r="E33" s="45">
        <f t="shared" si="1"/>
        <v>-0.32833333333333331</v>
      </c>
      <c r="F33" s="69">
        <f t="shared" si="2"/>
        <v>0</v>
      </c>
      <c r="G33" s="72" t="s">
        <v>14</v>
      </c>
    </row>
    <row r="34" spans="1:7" ht="12.95" customHeight="1" x14ac:dyDescent="0.2">
      <c r="A34" s="52">
        <v>42090</v>
      </c>
      <c r="B34" s="61">
        <v>0</v>
      </c>
      <c r="C34" s="61">
        <v>0</v>
      </c>
      <c r="D34" s="61">
        <f t="shared" si="0"/>
        <v>0</v>
      </c>
      <c r="E34" s="45">
        <f t="shared" si="1"/>
        <v>-0.32833333333333331</v>
      </c>
      <c r="F34" s="45">
        <f t="shared" si="2"/>
        <v>0</v>
      </c>
      <c r="G34" s="62"/>
    </row>
    <row r="35" spans="1:7" ht="12.95" customHeight="1" x14ac:dyDescent="0.2">
      <c r="A35" s="35">
        <v>42091</v>
      </c>
      <c r="B35" s="61">
        <v>0</v>
      </c>
      <c r="C35" s="61">
        <v>0</v>
      </c>
      <c r="D35" s="61">
        <f t="shared" si="0"/>
        <v>0</v>
      </c>
      <c r="E35" s="45">
        <f t="shared" si="1"/>
        <v>-0.32833333333333331</v>
      </c>
      <c r="F35" s="45">
        <f t="shared" si="2"/>
        <v>0</v>
      </c>
      <c r="G35" s="73"/>
    </row>
    <row r="36" spans="1:7" ht="12.95" customHeight="1" x14ac:dyDescent="0.2">
      <c r="A36" s="112">
        <v>42092</v>
      </c>
      <c r="B36" s="109">
        <v>0</v>
      </c>
      <c r="C36" s="109">
        <v>0</v>
      </c>
      <c r="D36" s="109">
        <f t="shared" si="0"/>
        <v>0</v>
      </c>
      <c r="E36" s="110">
        <f>C36-B36-D36</f>
        <v>0</v>
      </c>
      <c r="F36" s="110">
        <f t="shared" si="2"/>
        <v>0</v>
      </c>
      <c r="G36" s="114"/>
    </row>
    <row r="37" spans="1:7" ht="12.95" customHeight="1" x14ac:dyDescent="0.2">
      <c r="A37" s="113">
        <v>42093</v>
      </c>
      <c r="B37" s="109">
        <v>0</v>
      </c>
      <c r="C37" s="109">
        <v>0</v>
      </c>
      <c r="D37" s="109">
        <f t="shared" si="0"/>
        <v>0</v>
      </c>
      <c r="E37" s="110">
        <f>C37-B37-D37</f>
        <v>0</v>
      </c>
      <c r="F37" s="110">
        <f t="shared" si="2"/>
        <v>0</v>
      </c>
      <c r="G37" s="114"/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6"/>
      <c r="B39" s="6"/>
      <c r="C39" s="84" t="s">
        <v>15</v>
      </c>
      <c r="D39" s="84"/>
      <c r="E39" s="84"/>
      <c r="F39" s="22">
        <f>SUM(E7:E37)+$F$6</f>
        <v>-20.684999999999995</v>
      </c>
      <c r="G39" s="8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'Feb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$I$8:$I$13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6" sqref="F36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86" t="s">
        <v>0</v>
      </c>
      <c r="B1" s="86"/>
      <c r="C1" s="86"/>
      <c r="D1" s="53"/>
      <c r="E1" s="54" t="s">
        <v>1</v>
      </c>
      <c r="F1" s="87">
        <f>'Mar 2019'!F1:G1</f>
        <v>0</v>
      </c>
      <c r="G1" s="87"/>
    </row>
    <row r="2" spans="1:9" ht="12.95" customHeight="1" x14ac:dyDescent="0.2">
      <c r="A2" s="86"/>
      <c r="B2" s="86"/>
      <c r="C2" s="86"/>
      <c r="D2" s="53"/>
      <c r="E2" s="54" t="s">
        <v>2</v>
      </c>
      <c r="F2" s="87">
        <f>'Mar 2019'!F2:G2</f>
        <v>0</v>
      </c>
      <c r="G2" s="87"/>
    </row>
    <row r="3" spans="1:9" ht="17.100000000000001" customHeight="1" x14ac:dyDescent="0.2">
      <c r="A3" s="86"/>
      <c r="B3" s="86"/>
      <c r="C3" s="86"/>
      <c r="D3" s="53"/>
      <c r="E3" s="54" t="s">
        <v>27</v>
      </c>
      <c r="F3" s="87">
        <f>'Mar 2019'!F3:G3</f>
        <v>0</v>
      </c>
      <c r="G3" s="87"/>
    </row>
    <row r="4" spans="1:9" ht="12.95" customHeight="1" x14ac:dyDescent="0.2">
      <c r="A4" s="86"/>
      <c r="B4" s="86"/>
      <c r="C4" s="86"/>
      <c r="D4" s="53"/>
      <c r="E4" s="55" t="s">
        <v>4</v>
      </c>
      <c r="F4" s="88">
        <v>42094</v>
      </c>
      <c r="G4" s="88"/>
    </row>
    <row r="5" spans="1:9" ht="79.5" thickBot="1" x14ac:dyDescent="0.25">
      <c r="A5" s="56" t="s">
        <v>5</v>
      </c>
      <c r="B5" s="56" t="s">
        <v>6</v>
      </c>
      <c r="C5" s="56" t="s">
        <v>7</v>
      </c>
      <c r="D5" s="56" t="s">
        <v>8</v>
      </c>
      <c r="E5" s="57" t="s">
        <v>9</v>
      </c>
      <c r="F5" s="57" t="s">
        <v>10</v>
      </c>
      <c r="G5" s="58" t="s">
        <v>28</v>
      </c>
    </row>
    <row r="6" spans="1:9" s="6" customFormat="1" ht="12.95" customHeight="1" thickTop="1" thickBot="1" x14ac:dyDescent="0.25">
      <c r="A6" s="59"/>
      <c r="B6" s="59"/>
      <c r="C6" s="89" t="s">
        <v>12</v>
      </c>
      <c r="D6" s="89"/>
      <c r="E6" s="89"/>
      <c r="F6" s="60">
        <f>'Mar 2019'!F39</f>
        <v>-20.684999999999995</v>
      </c>
      <c r="G6" s="64"/>
      <c r="H6" s="65"/>
      <c r="I6" s="18"/>
    </row>
    <row r="7" spans="1:9" ht="12.95" customHeight="1" thickTop="1" x14ac:dyDescent="0.2">
      <c r="A7" s="52">
        <v>42094</v>
      </c>
      <c r="B7" s="61">
        <v>0</v>
      </c>
      <c r="C7" s="61">
        <v>0</v>
      </c>
      <c r="D7" s="61">
        <f t="shared" ref="D7:D36" si="0">IF((C7-B7)&lt;TIME(6,1,0),TIME(0,0,0),IF((C7-B7)&lt;TIME(9,31,0),$E$45,$E$46))</f>
        <v>0</v>
      </c>
      <c r="E7" s="45">
        <f t="shared" ref="E7:E36" si="1">IF((G7)="U",(C7-B7-D7),IF((G7)="K",TIME(0,0,0),IF((G7)="B",TIME(0,0,0),IF((G7)="D",TIME(0,0,0),(C7-B7-D7-$E$48)))))</f>
        <v>-0.32833333333333331</v>
      </c>
      <c r="F7" s="45">
        <f>IF(OR(((G7)="zaus"),((E7)&gt;(-$E$48)),((G7)="kA")),(F6+E7),TIME(0,0,0))</f>
        <v>0</v>
      </c>
      <c r="G7" s="62" t="s">
        <v>14</v>
      </c>
    </row>
    <row r="8" spans="1:9" ht="12.95" customHeight="1" x14ac:dyDescent="0.2">
      <c r="A8" s="35">
        <v>42095</v>
      </c>
      <c r="B8" s="36">
        <v>0</v>
      </c>
      <c r="C8" s="36">
        <v>0</v>
      </c>
      <c r="D8" s="36">
        <f t="shared" si="0"/>
        <v>0</v>
      </c>
      <c r="E8" s="45">
        <f t="shared" si="1"/>
        <v>-0.32833333333333331</v>
      </c>
      <c r="F8" s="69">
        <f t="shared" ref="F8:F36" si="2">IF(OR(((G8)="zaus"),((E8)&gt;(-$E$48)),((G8)="kA")),(F7+E8),TIME(0,0,0))</f>
        <v>0</v>
      </c>
      <c r="G8" s="72" t="s">
        <v>14</v>
      </c>
    </row>
    <row r="9" spans="1:9" ht="12.95" customHeight="1" x14ac:dyDescent="0.2">
      <c r="A9" s="52">
        <v>42096</v>
      </c>
      <c r="B9" s="36">
        <v>0</v>
      </c>
      <c r="C9" s="36">
        <v>0</v>
      </c>
      <c r="D9" s="36">
        <f t="shared" si="0"/>
        <v>0</v>
      </c>
      <c r="E9" s="45">
        <f t="shared" si="1"/>
        <v>-0.32833333333333331</v>
      </c>
      <c r="F9" s="69">
        <f t="shared" si="2"/>
        <v>0</v>
      </c>
      <c r="G9" s="72" t="s">
        <v>14</v>
      </c>
      <c r="I9" t="s">
        <v>36</v>
      </c>
    </row>
    <row r="10" spans="1:9" ht="12.95" customHeight="1" x14ac:dyDescent="0.2">
      <c r="A10" s="35">
        <v>42097</v>
      </c>
      <c r="B10" s="61">
        <v>0</v>
      </c>
      <c r="C10" s="61">
        <v>0</v>
      </c>
      <c r="D10" s="61">
        <f t="shared" si="0"/>
        <v>0</v>
      </c>
      <c r="E10" s="45">
        <f t="shared" si="1"/>
        <v>-0.32833333333333331</v>
      </c>
      <c r="F10" s="45">
        <f t="shared" si="2"/>
        <v>0</v>
      </c>
      <c r="G10" s="62" t="s">
        <v>14</v>
      </c>
      <c r="I10" t="s">
        <v>37</v>
      </c>
    </row>
    <row r="11" spans="1:9" ht="12.95" customHeight="1" x14ac:dyDescent="0.2">
      <c r="A11" s="52">
        <v>42098</v>
      </c>
      <c r="B11" s="61">
        <v>0</v>
      </c>
      <c r="C11" s="61">
        <v>0</v>
      </c>
      <c r="D11" s="61">
        <f t="shared" si="0"/>
        <v>0</v>
      </c>
      <c r="E11" s="45">
        <f t="shared" si="1"/>
        <v>-0.32833333333333331</v>
      </c>
      <c r="F11" s="45">
        <f t="shared" si="2"/>
        <v>0</v>
      </c>
      <c r="G11" s="62" t="s">
        <v>14</v>
      </c>
      <c r="I11" t="s">
        <v>31</v>
      </c>
    </row>
    <row r="12" spans="1:9" ht="12.95" customHeight="1" x14ac:dyDescent="0.2">
      <c r="A12" s="113">
        <v>42099</v>
      </c>
      <c r="B12" s="109">
        <v>0</v>
      </c>
      <c r="C12" s="109">
        <v>0</v>
      </c>
      <c r="D12" s="109">
        <f t="shared" si="0"/>
        <v>0</v>
      </c>
      <c r="E12" s="110">
        <f>C12-B12-D12</f>
        <v>0</v>
      </c>
      <c r="F12" s="110">
        <f t="shared" si="2"/>
        <v>0</v>
      </c>
      <c r="G12" s="111" t="s">
        <v>14</v>
      </c>
      <c r="I12" t="s">
        <v>38</v>
      </c>
    </row>
    <row r="13" spans="1:9" ht="12.95" customHeight="1" x14ac:dyDescent="0.2">
      <c r="A13" s="112">
        <v>42100</v>
      </c>
      <c r="B13" s="109">
        <v>0</v>
      </c>
      <c r="C13" s="109">
        <v>0</v>
      </c>
      <c r="D13" s="109">
        <f t="shared" si="0"/>
        <v>0</v>
      </c>
      <c r="E13" s="110">
        <f>C13-B13-D13</f>
        <v>0</v>
      </c>
      <c r="F13" s="110">
        <f t="shared" si="2"/>
        <v>0</v>
      </c>
      <c r="G13" s="111" t="s">
        <v>14</v>
      </c>
      <c r="I13" t="s">
        <v>33</v>
      </c>
    </row>
    <row r="14" spans="1:9" ht="12.95" customHeight="1" x14ac:dyDescent="0.2">
      <c r="A14" s="35">
        <v>42101</v>
      </c>
      <c r="B14" s="61">
        <v>0</v>
      </c>
      <c r="C14" s="61">
        <v>0</v>
      </c>
      <c r="D14" s="61">
        <f t="shared" si="0"/>
        <v>0</v>
      </c>
      <c r="E14" s="45">
        <f t="shared" si="1"/>
        <v>-0.32833333333333331</v>
      </c>
      <c r="F14" s="45">
        <f t="shared" si="2"/>
        <v>0</v>
      </c>
      <c r="G14" s="62" t="s">
        <v>14</v>
      </c>
      <c r="I14" t="s">
        <v>39</v>
      </c>
    </row>
    <row r="15" spans="1:9" ht="12.95" customHeight="1" x14ac:dyDescent="0.2">
      <c r="A15" s="52">
        <v>42102</v>
      </c>
      <c r="B15" s="36">
        <v>0</v>
      </c>
      <c r="C15" s="36">
        <v>0</v>
      </c>
      <c r="D15" s="36">
        <f t="shared" si="0"/>
        <v>0</v>
      </c>
      <c r="E15" s="45">
        <f t="shared" si="1"/>
        <v>-0.32833333333333331</v>
      </c>
      <c r="F15" s="69">
        <f t="shared" si="2"/>
        <v>0</v>
      </c>
      <c r="G15" s="72" t="s">
        <v>14</v>
      </c>
    </row>
    <row r="16" spans="1:9" ht="12.95" customHeight="1" x14ac:dyDescent="0.2">
      <c r="A16" s="35">
        <v>42103</v>
      </c>
      <c r="B16" s="36">
        <v>0</v>
      </c>
      <c r="C16" s="36">
        <v>0</v>
      </c>
      <c r="D16" s="36">
        <f t="shared" si="0"/>
        <v>0</v>
      </c>
      <c r="E16" s="45">
        <f t="shared" si="1"/>
        <v>-0.32833333333333331</v>
      </c>
      <c r="F16" s="69">
        <f t="shared" si="2"/>
        <v>0</v>
      </c>
      <c r="G16" s="72" t="s">
        <v>14</v>
      </c>
    </row>
    <row r="17" spans="1:7" ht="12.95" customHeight="1" x14ac:dyDescent="0.2">
      <c r="A17" s="52">
        <v>42104</v>
      </c>
      <c r="B17" s="61">
        <v>0</v>
      </c>
      <c r="C17" s="61">
        <v>0</v>
      </c>
      <c r="D17" s="61">
        <f t="shared" si="0"/>
        <v>0</v>
      </c>
      <c r="E17" s="45">
        <f t="shared" si="1"/>
        <v>-0.32833333333333331</v>
      </c>
      <c r="F17" s="45">
        <f t="shared" si="2"/>
        <v>0</v>
      </c>
      <c r="G17" s="62" t="s">
        <v>14</v>
      </c>
    </row>
    <row r="18" spans="1:7" ht="12.95" customHeight="1" x14ac:dyDescent="0.2">
      <c r="A18" s="35">
        <v>42105</v>
      </c>
      <c r="B18" s="61">
        <v>0</v>
      </c>
      <c r="C18" s="61">
        <v>0</v>
      </c>
      <c r="D18" s="61">
        <f t="shared" si="0"/>
        <v>0</v>
      </c>
      <c r="E18" s="45">
        <f t="shared" si="1"/>
        <v>-0.32833333333333331</v>
      </c>
      <c r="F18" s="45">
        <f t="shared" si="2"/>
        <v>0</v>
      </c>
      <c r="G18" s="62" t="s">
        <v>14</v>
      </c>
    </row>
    <row r="19" spans="1:7" ht="12.95" customHeight="1" x14ac:dyDescent="0.2">
      <c r="A19" s="112">
        <v>42106</v>
      </c>
      <c r="B19" s="109">
        <v>0</v>
      </c>
      <c r="C19" s="109">
        <v>0</v>
      </c>
      <c r="D19" s="109">
        <f t="shared" si="0"/>
        <v>0</v>
      </c>
      <c r="E19" s="110">
        <f>C19-B19-D19</f>
        <v>0</v>
      </c>
      <c r="F19" s="110">
        <f t="shared" si="2"/>
        <v>0</v>
      </c>
      <c r="G19" s="111" t="s">
        <v>14</v>
      </c>
    </row>
    <row r="20" spans="1:7" ht="12.95" customHeight="1" x14ac:dyDescent="0.2">
      <c r="A20" s="113">
        <v>42107</v>
      </c>
      <c r="B20" s="109">
        <v>0</v>
      </c>
      <c r="C20" s="109">
        <v>0</v>
      </c>
      <c r="D20" s="109">
        <f t="shared" si="0"/>
        <v>0</v>
      </c>
      <c r="E20" s="110">
        <f>C20-B20-D20</f>
        <v>0</v>
      </c>
      <c r="F20" s="110">
        <f t="shared" si="2"/>
        <v>0</v>
      </c>
      <c r="G20" s="111" t="s">
        <v>14</v>
      </c>
    </row>
    <row r="21" spans="1:7" ht="12.95" customHeight="1" x14ac:dyDescent="0.2">
      <c r="A21" s="52">
        <v>42108</v>
      </c>
      <c r="B21" s="61">
        <v>0</v>
      </c>
      <c r="C21" s="61">
        <v>0</v>
      </c>
      <c r="D21" s="61">
        <f t="shared" si="0"/>
        <v>0</v>
      </c>
      <c r="E21" s="45">
        <f t="shared" si="1"/>
        <v>-0.32833333333333331</v>
      </c>
      <c r="F21" s="45">
        <f t="shared" si="2"/>
        <v>0</v>
      </c>
      <c r="G21" s="62" t="s">
        <v>14</v>
      </c>
    </row>
    <row r="22" spans="1:7" ht="12.95" customHeight="1" x14ac:dyDescent="0.2">
      <c r="A22" s="35">
        <v>42109</v>
      </c>
      <c r="B22" s="36">
        <v>0</v>
      </c>
      <c r="C22" s="36">
        <v>0</v>
      </c>
      <c r="D22" s="36">
        <f t="shared" si="0"/>
        <v>0</v>
      </c>
      <c r="E22" s="45">
        <f t="shared" si="1"/>
        <v>-0.32833333333333331</v>
      </c>
      <c r="F22" s="69">
        <f t="shared" si="2"/>
        <v>0</v>
      </c>
      <c r="G22" s="72" t="s">
        <v>14</v>
      </c>
    </row>
    <row r="23" spans="1:7" ht="12.95" customHeight="1" x14ac:dyDescent="0.2">
      <c r="A23" s="52">
        <v>42110</v>
      </c>
      <c r="B23" s="36">
        <v>0</v>
      </c>
      <c r="C23" s="36">
        <v>0</v>
      </c>
      <c r="D23" s="36">
        <f t="shared" si="0"/>
        <v>0</v>
      </c>
      <c r="E23" s="45">
        <f t="shared" si="1"/>
        <v>-0.32833333333333331</v>
      </c>
      <c r="F23" s="69">
        <f t="shared" si="2"/>
        <v>0</v>
      </c>
      <c r="G23" s="72" t="s">
        <v>14</v>
      </c>
    </row>
    <row r="24" spans="1:7" ht="12.95" customHeight="1" x14ac:dyDescent="0.2">
      <c r="A24" s="35">
        <v>42111</v>
      </c>
      <c r="B24" s="61">
        <v>0</v>
      </c>
      <c r="C24" s="61">
        <v>0</v>
      </c>
      <c r="D24" s="61">
        <f t="shared" si="0"/>
        <v>0</v>
      </c>
      <c r="E24" s="45">
        <f t="shared" si="1"/>
        <v>-0.32833333333333331</v>
      </c>
      <c r="F24" s="45">
        <f t="shared" si="2"/>
        <v>0</v>
      </c>
      <c r="G24" s="62" t="s">
        <v>14</v>
      </c>
    </row>
    <row r="25" spans="1:7" ht="12.95" customHeight="1" x14ac:dyDescent="0.2">
      <c r="A25" s="100">
        <v>42112</v>
      </c>
      <c r="B25" s="101">
        <v>0</v>
      </c>
      <c r="C25" s="101">
        <v>0</v>
      </c>
      <c r="D25" s="101">
        <f t="shared" si="0"/>
        <v>0</v>
      </c>
      <c r="E25" s="97">
        <f>C25-B25-D25</f>
        <v>0</v>
      </c>
      <c r="F25" s="97">
        <f t="shared" si="2"/>
        <v>0</v>
      </c>
      <c r="G25" s="102" t="s">
        <v>41</v>
      </c>
    </row>
    <row r="26" spans="1:7" ht="12.95" customHeight="1" x14ac:dyDescent="0.2">
      <c r="A26" s="113">
        <v>42113</v>
      </c>
      <c r="B26" s="109">
        <v>0</v>
      </c>
      <c r="C26" s="109">
        <v>0</v>
      </c>
      <c r="D26" s="109">
        <f t="shared" si="0"/>
        <v>0</v>
      </c>
      <c r="E26" s="110">
        <f>C26-B26-D26</f>
        <v>0</v>
      </c>
      <c r="F26" s="110">
        <f t="shared" si="2"/>
        <v>0</v>
      </c>
      <c r="G26" s="111" t="s">
        <v>14</v>
      </c>
    </row>
    <row r="27" spans="1:7" ht="12.95" customHeight="1" x14ac:dyDescent="0.2">
      <c r="A27" s="112">
        <v>42114</v>
      </c>
      <c r="B27" s="109">
        <v>0</v>
      </c>
      <c r="C27" s="109">
        <v>0</v>
      </c>
      <c r="D27" s="109">
        <f t="shared" si="0"/>
        <v>0</v>
      </c>
      <c r="E27" s="110">
        <f>C27-B27-D27</f>
        <v>0</v>
      </c>
      <c r="F27" s="110">
        <f t="shared" si="2"/>
        <v>0</v>
      </c>
      <c r="G27" s="111" t="s">
        <v>42</v>
      </c>
    </row>
    <row r="28" spans="1:7" ht="12.95" customHeight="1" x14ac:dyDescent="0.2">
      <c r="A28" s="103">
        <v>42115</v>
      </c>
      <c r="B28" s="101">
        <v>0</v>
      </c>
      <c r="C28" s="101">
        <v>0</v>
      </c>
      <c r="D28" s="101">
        <f t="shared" si="0"/>
        <v>0</v>
      </c>
      <c r="E28" s="97">
        <f>C28-B28-D28</f>
        <v>0</v>
      </c>
      <c r="F28" s="97">
        <f t="shared" si="2"/>
        <v>0</v>
      </c>
      <c r="G28" s="102" t="s">
        <v>43</v>
      </c>
    </row>
    <row r="29" spans="1:7" ht="12.95" customHeight="1" x14ac:dyDescent="0.2">
      <c r="A29" s="52">
        <v>42116</v>
      </c>
      <c r="B29" s="36">
        <v>0</v>
      </c>
      <c r="C29" s="36">
        <v>0</v>
      </c>
      <c r="D29" s="36">
        <f t="shared" si="0"/>
        <v>0</v>
      </c>
      <c r="E29" s="45">
        <f t="shared" si="1"/>
        <v>-0.32833333333333331</v>
      </c>
      <c r="F29" s="69">
        <f t="shared" si="2"/>
        <v>0</v>
      </c>
      <c r="G29" s="72" t="s">
        <v>14</v>
      </c>
    </row>
    <row r="30" spans="1:7" ht="12.95" customHeight="1" x14ac:dyDescent="0.2">
      <c r="A30" s="35">
        <v>42117</v>
      </c>
      <c r="B30" s="36">
        <v>0</v>
      </c>
      <c r="C30" s="36">
        <v>0</v>
      </c>
      <c r="D30" s="36">
        <f t="shared" si="0"/>
        <v>0</v>
      </c>
      <c r="E30" s="45">
        <f t="shared" si="1"/>
        <v>-0.32833333333333331</v>
      </c>
      <c r="F30" s="69">
        <f t="shared" si="2"/>
        <v>0</v>
      </c>
      <c r="G30" s="72" t="s">
        <v>14</v>
      </c>
    </row>
    <row r="31" spans="1:7" ht="12.95" customHeight="1" x14ac:dyDescent="0.2">
      <c r="A31" s="52">
        <v>42118</v>
      </c>
      <c r="B31" s="61">
        <v>0</v>
      </c>
      <c r="C31" s="61">
        <v>0</v>
      </c>
      <c r="D31" s="61">
        <f t="shared" si="0"/>
        <v>0</v>
      </c>
      <c r="E31" s="45">
        <f t="shared" si="1"/>
        <v>-0.32833333333333331</v>
      </c>
      <c r="F31" s="45">
        <f t="shared" si="2"/>
        <v>0</v>
      </c>
      <c r="G31" s="62" t="s">
        <v>14</v>
      </c>
    </row>
    <row r="32" spans="1:7" ht="12.95" customHeight="1" x14ac:dyDescent="0.2">
      <c r="A32" s="35">
        <v>42119</v>
      </c>
      <c r="B32" s="61">
        <v>0</v>
      </c>
      <c r="C32" s="61">
        <v>0</v>
      </c>
      <c r="D32" s="61">
        <f t="shared" si="0"/>
        <v>0</v>
      </c>
      <c r="E32" s="45">
        <f t="shared" si="1"/>
        <v>-0.32833333333333331</v>
      </c>
      <c r="F32" s="45">
        <f t="shared" si="2"/>
        <v>0</v>
      </c>
      <c r="G32" s="62" t="s">
        <v>14</v>
      </c>
    </row>
    <row r="33" spans="1:7" ht="12.95" customHeight="1" x14ac:dyDescent="0.2">
      <c r="A33" s="112">
        <v>42120</v>
      </c>
      <c r="B33" s="109">
        <v>0</v>
      </c>
      <c r="C33" s="109">
        <v>0</v>
      </c>
      <c r="D33" s="109">
        <f t="shared" si="0"/>
        <v>0</v>
      </c>
      <c r="E33" s="110">
        <f>C33-B33-D33</f>
        <v>0</v>
      </c>
      <c r="F33" s="110">
        <f t="shared" si="2"/>
        <v>0</v>
      </c>
      <c r="G33" s="111" t="s">
        <v>14</v>
      </c>
    </row>
    <row r="34" spans="1:7" ht="12.95" customHeight="1" x14ac:dyDescent="0.2">
      <c r="A34" s="113">
        <v>42121</v>
      </c>
      <c r="B34" s="109">
        <v>0</v>
      </c>
      <c r="C34" s="109">
        <v>0</v>
      </c>
      <c r="D34" s="109">
        <f t="shared" si="0"/>
        <v>0</v>
      </c>
      <c r="E34" s="110">
        <f>C34-B34-D34</f>
        <v>0</v>
      </c>
      <c r="F34" s="110">
        <f t="shared" si="2"/>
        <v>0</v>
      </c>
      <c r="G34" s="111" t="s">
        <v>14</v>
      </c>
    </row>
    <row r="35" spans="1:7" ht="12.95" customHeight="1" x14ac:dyDescent="0.2">
      <c r="A35" s="52">
        <v>42122</v>
      </c>
      <c r="B35" s="61">
        <v>0</v>
      </c>
      <c r="C35" s="61">
        <v>0</v>
      </c>
      <c r="D35" s="61">
        <f t="shared" si="0"/>
        <v>0</v>
      </c>
      <c r="E35" s="45">
        <f t="shared" si="1"/>
        <v>-0.32833333333333331</v>
      </c>
      <c r="F35" s="45">
        <f t="shared" si="2"/>
        <v>0</v>
      </c>
      <c r="G35" s="62" t="s">
        <v>14</v>
      </c>
    </row>
    <row r="36" spans="1:7" ht="12.95" customHeight="1" x14ac:dyDescent="0.2">
      <c r="A36" s="35">
        <v>42123</v>
      </c>
      <c r="B36" s="36">
        <v>0</v>
      </c>
      <c r="C36" s="36">
        <v>0</v>
      </c>
      <c r="D36" s="36">
        <f t="shared" si="0"/>
        <v>0</v>
      </c>
      <c r="E36" s="45">
        <f t="shared" si="1"/>
        <v>-0.32833333333333331</v>
      </c>
      <c r="F36" s="69">
        <f t="shared" si="2"/>
        <v>0</v>
      </c>
      <c r="G36" s="72" t="s">
        <v>14</v>
      </c>
    </row>
    <row r="37" spans="1:7" x14ac:dyDescent="0.2">
      <c r="A37" s="1"/>
      <c r="B37" s="19"/>
      <c r="C37" s="19"/>
      <c r="D37" s="19"/>
      <c r="E37" s="19"/>
      <c r="F37" s="20"/>
      <c r="G37" s="23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6"/>
      <c r="B39" s="6"/>
      <c r="C39" s="80" t="s">
        <v>15</v>
      </c>
      <c r="D39" s="80"/>
      <c r="E39" s="80"/>
      <c r="F39" s="22">
        <f>SUM(E7:E37)+$F$6</f>
        <v>-27.251666666666658</v>
      </c>
      <c r="G39" s="8"/>
    </row>
    <row r="40" spans="1:7" ht="11.1" customHeight="1" x14ac:dyDescent="0.2">
      <c r="A40" s="9" t="s">
        <v>16</v>
      </c>
      <c r="B40" s="24"/>
      <c r="C40" s="6"/>
      <c r="D40" s="6"/>
      <c r="E40" s="6"/>
      <c r="F40" s="25"/>
      <c r="G40" s="6"/>
    </row>
    <row r="41" spans="1:7" ht="14.1" customHeight="1" x14ac:dyDescent="0.2">
      <c r="A41" s="90" t="s">
        <v>17</v>
      </c>
      <c r="B41" s="90"/>
      <c r="C41" s="90"/>
      <c r="D41" s="90"/>
      <c r="E41" s="6"/>
      <c r="F41" s="6"/>
      <c r="G41" s="6"/>
    </row>
    <row r="42" spans="1:7" ht="12.95" customHeight="1" x14ac:dyDescent="0.2">
      <c r="A42" s="85" t="s">
        <v>18</v>
      </c>
      <c r="B42" s="85"/>
      <c r="C42" s="85"/>
      <c r="D42" s="16"/>
      <c r="E42" s="6"/>
      <c r="F42" s="6"/>
      <c r="G42" s="6"/>
    </row>
    <row r="43" spans="1:7" ht="12.95" customHeight="1" x14ac:dyDescent="0.2">
      <c r="A43" s="90" t="s">
        <v>19</v>
      </c>
      <c r="B43" s="90"/>
      <c r="C43" s="90"/>
      <c r="D43" s="90"/>
      <c r="E43" s="6"/>
      <c r="F43" s="85" t="s">
        <v>20</v>
      </c>
      <c r="G43" s="85"/>
    </row>
    <row r="44" spans="1:7" ht="12.95" customHeight="1" x14ac:dyDescent="0.2">
      <c r="A44" s="85" t="s">
        <v>21</v>
      </c>
      <c r="B44" s="85"/>
      <c r="C44" s="85"/>
      <c r="D44" s="16"/>
      <c r="E44" s="6"/>
      <c r="F44" s="6"/>
      <c r="G44" s="6"/>
    </row>
    <row r="45" spans="1:7" ht="12.95" customHeight="1" x14ac:dyDescent="0.2">
      <c r="A45" s="85" t="s">
        <v>22</v>
      </c>
      <c r="B45" s="85">
        <v>2.0833333333333332E-2</v>
      </c>
      <c r="C45" s="85"/>
      <c r="D45" s="16"/>
      <c r="E45" s="26">
        <v>2.0833333333333332E-2</v>
      </c>
      <c r="F45" s="6"/>
      <c r="G45" s="6"/>
    </row>
    <row r="46" spans="1:7" ht="12" customHeight="1" x14ac:dyDescent="0.2">
      <c r="A46" s="85" t="s">
        <v>23</v>
      </c>
      <c r="B46" s="85">
        <v>3.125E-2</v>
      </c>
      <c r="C46" s="85"/>
      <c r="D46" s="16"/>
      <c r="E46" s="26">
        <v>3.125E-2</v>
      </c>
      <c r="F46" s="85" t="s">
        <v>24</v>
      </c>
      <c r="G46" s="85"/>
    </row>
    <row r="47" spans="1:7" x14ac:dyDescent="0.2">
      <c r="A47" s="79" t="s">
        <v>25</v>
      </c>
      <c r="B47" s="79"/>
      <c r="C47" s="79"/>
      <c r="D47" s="16"/>
      <c r="E47" s="15">
        <f>'Mar 2019'!$E$47</f>
        <v>1.6416666666666666</v>
      </c>
      <c r="F47" s="24"/>
      <c r="G47" s="16"/>
    </row>
    <row r="48" spans="1:7" ht="12.95" customHeight="1" x14ac:dyDescent="0.2">
      <c r="A48" s="85" t="s">
        <v>26</v>
      </c>
      <c r="B48" s="85">
        <v>0.30555555555555552</v>
      </c>
      <c r="C48" s="85"/>
      <c r="D48" s="16"/>
      <c r="E48" s="26">
        <f>$E$47/5</f>
        <v>0.32833333333333331</v>
      </c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6">
      <formula1>$I$9:$I$14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7" sqref="F37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0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'Apr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'Apr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'Apr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42124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39"/>
      <c r="B6" s="39"/>
      <c r="C6" s="78" t="s">
        <v>12</v>
      </c>
      <c r="D6" s="78"/>
      <c r="E6" s="78"/>
      <c r="F6" s="44">
        <f>'Apr 2019'!F39</f>
        <v>-27.251666666666658</v>
      </c>
      <c r="G6" s="63"/>
      <c r="H6" s="65"/>
    </row>
    <row r="7" spans="1:9" ht="12.95" customHeight="1" x14ac:dyDescent="0.2">
      <c r="A7" s="103">
        <v>42124</v>
      </c>
      <c r="B7" s="104">
        <v>0</v>
      </c>
      <c r="C7" s="104">
        <v>0</v>
      </c>
      <c r="D7" s="104">
        <f t="shared" ref="D7:D37" si="0">IF((C7-B7)&lt;TIME(6,1,0),TIME(0,0,0),IF((C7-B7)&lt;TIME(9,31,0),$E$45,$E$46))</f>
        <v>0</v>
      </c>
      <c r="E7" s="97">
        <f>C7-B7-D7</f>
        <v>0</v>
      </c>
      <c r="F7" s="105">
        <f>IF(OR(((G7)="zaus"),((E7)&gt;(-$E$48)),((G7)="kA")),(F6+E7),TIME(0,0,0))</f>
        <v>-27.251666666666658</v>
      </c>
      <c r="G7" s="106" t="s">
        <v>44</v>
      </c>
    </row>
    <row r="8" spans="1:9" ht="12.95" customHeight="1" x14ac:dyDescent="0.2">
      <c r="A8" s="35">
        <v>42125</v>
      </c>
      <c r="B8" s="48">
        <v>0</v>
      </c>
      <c r="C8" s="48">
        <v>0</v>
      </c>
      <c r="D8" s="48">
        <f t="shared" si="0"/>
        <v>0</v>
      </c>
      <c r="E8" s="46">
        <f t="shared" ref="E7:E37" si="1">IF((G8)="U",(C8-B8-D8),IF((G8)="K",TIME(0,0,0),IF((G8)="B",TIME(0,0,0),IF((G8)="D",TIME(0,0,0),(C8-B8-D8-$E$48)))))</f>
        <v>-0.32833333333333331</v>
      </c>
      <c r="F8" s="46">
        <f>IF(OR(((G8)="zaus"),((E8)&gt;(-$E$48)),((G8)="kA")),(F7+E8),TIME(0,0,0))</f>
        <v>0</v>
      </c>
      <c r="G8" s="47" t="s">
        <v>14</v>
      </c>
    </row>
    <row r="9" spans="1:9" ht="12.95" customHeight="1" x14ac:dyDescent="0.2">
      <c r="A9" s="35">
        <v>42126</v>
      </c>
      <c r="B9" s="48">
        <v>0</v>
      </c>
      <c r="C9" s="48">
        <v>0</v>
      </c>
      <c r="D9" s="48">
        <f t="shared" si="0"/>
        <v>0</v>
      </c>
      <c r="E9" s="46">
        <f t="shared" si="1"/>
        <v>-0.32833333333333331</v>
      </c>
      <c r="F9" s="46">
        <f>IF(OR(((G9)="zaus"),((E9)&gt;(-$E$48)),((G9)="kA")),(F8+E9),TIME(0,0,0))</f>
        <v>0</v>
      </c>
      <c r="G9" s="47" t="s">
        <v>14</v>
      </c>
    </row>
    <row r="10" spans="1:9" ht="12.95" customHeight="1" x14ac:dyDescent="0.2">
      <c r="A10" s="113">
        <v>42127</v>
      </c>
      <c r="B10" s="109">
        <v>0</v>
      </c>
      <c r="C10" s="109">
        <v>0</v>
      </c>
      <c r="D10" s="109">
        <f t="shared" si="0"/>
        <v>0</v>
      </c>
      <c r="E10" s="110">
        <f>C10-B10-D10</f>
        <v>0</v>
      </c>
      <c r="F10" s="110">
        <f>IF(OR(((G10)="zaus"),((E10)&gt;(-$E$48)),((G10)="kA")),(F9+E10),TIME(0,0,0))</f>
        <v>0</v>
      </c>
      <c r="G10" s="111" t="s">
        <v>14</v>
      </c>
      <c r="I10" t="s">
        <v>36</v>
      </c>
    </row>
    <row r="11" spans="1:9" ht="12.95" customHeight="1" x14ac:dyDescent="0.2">
      <c r="A11" s="113">
        <v>42128</v>
      </c>
      <c r="B11" s="115">
        <v>0</v>
      </c>
      <c r="C11" s="115">
        <v>0</v>
      </c>
      <c r="D11" s="115">
        <f t="shared" si="0"/>
        <v>0</v>
      </c>
      <c r="E11" s="110">
        <f>C11-B11-D11</f>
        <v>0</v>
      </c>
      <c r="F11" s="116">
        <f t="shared" ref="F11:F37" si="2">IF(OR(((G11)="zaus"),((E11)&gt;(-$E$48)),((G11)="kA")),(F10+E11),TIME(0,0,0))</f>
        <v>0</v>
      </c>
      <c r="G11" s="117"/>
      <c r="I11" t="s">
        <v>37</v>
      </c>
    </row>
    <row r="12" spans="1:9" ht="12.95" customHeight="1" x14ac:dyDescent="0.2">
      <c r="A12" s="35">
        <v>42129</v>
      </c>
      <c r="B12" s="48">
        <v>0</v>
      </c>
      <c r="C12" s="48">
        <v>0</v>
      </c>
      <c r="D12" s="48">
        <f t="shared" si="0"/>
        <v>0</v>
      </c>
      <c r="E12" s="46">
        <f t="shared" si="1"/>
        <v>-0.32833333333333331</v>
      </c>
      <c r="F12" s="46">
        <f t="shared" si="2"/>
        <v>0</v>
      </c>
      <c r="G12" s="47" t="s">
        <v>14</v>
      </c>
      <c r="I12" t="s">
        <v>31</v>
      </c>
    </row>
    <row r="13" spans="1:9" ht="12.95" customHeight="1" x14ac:dyDescent="0.2">
      <c r="A13" s="35">
        <v>42130</v>
      </c>
      <c r="B13" s="36">
        <v>0</v>
      </c>
      <c r="C13" s="36">
        <v>0</v>
      </c>
      <c r="D13" s="36">
        <f t="shared" si="0"/>
        <v>0</v>
      </c>
      <c r="E13" s="46">
        <f t="shared" si="1"/>
        <v>-0.32833333333333331</v>
      </c>
      <c r="F13" s="69">
        <f t="shared" si="2"/>
        <v>0</v>
      </c>
      <c r="G13" s="72" t="s">
        <v>14</v>
      </c>
      <c r="I13" t="s">
        <v>38</v>
      </c>
    </row>
    <row r="14" spans="1:9" ht="12.95" customHeight="1" x14ac:dyDescent="0.2">
      <c r="A14" s="35">
        <v>42131</v>
      </c>
      <c r="B14" s="36">
        <v>0</v>
      </c>
      <c r="C14" s="36">
        <v>0</v>
      </c>
      <c r="D14" s="36">
        <f t="shared" si="0"/>
        <v>0</v>
      </c>
      <c r="E14" s="46">
        <f t="shared" si="1"/>
        <v>-0.32833333333333331</v>
      </c>
      <c r="F14" s="69">
        <f t="shared" si="2"/>
        <v>0</v>
      </c>
      <c r="G14" s="72" t="s">
        <v>14</v>
      </c>
      <c r="I14" t="s">
        <v>33</v>
      </c>
    </row>
    <row r="15" spans="1:9" ht="12.95" customHeight="1" x14ac:dyDescent="0.2">
      <c r="A15" s="35">
        <v>42132</v>
      </c>
      <c r="B15" s="48">
        <v>0</v>
      </c>
      <c r="C15" s="48">
        <v>0</v>
      </c>
      <c r="D15" s="48">
        <f t="shared" si="0"/>
        <v>0</v>
      </c>
      <c r="E15" s="46">
        <f t="shared" si="1"/>
        <v>-0.32833333333333331</v>
      </c>
      <c r="F15" s="46">
        <f t="shared" si="2"/>
        <v>0</v>
      </c>
      <c r="G15" s="47" t="s">
        <v>14</v>
      </c>
      <c r="I15" t="s">
        <v>39</v>
      </c>
    </row>
    <row r="16" spans="1:9" ht="12.95" customHeight="1" x14ac:dyDescent="0.2">
      <c r="A16" s="35">
        <v>42133</v>
      </c>
      <c r="B16" s="48">
        <v>0</v>
      </c>
      <c r="C16" s="48">
        <v>0</v>
      </c>
      <c r="D16" s="48">
        <f t="shared" si="0"/>
        <v>0</v>
      </c>
      <c r="E16" s="46">
        <f t="shared" si="1"/>
        <v>-0.32833333333333331</v>
      </c>
      <c r="F16" s="46">
        <f t="shared" si="2"/>
        <v>0</v>
      </c>
      <c r="G16" s="47"/>
    </row>
    <row r="17" spans="1:7" ht="12.95" customHeight="1" x14ac:dyDescent="0.2">
      <c r="A17" s="113">
        <v>42134</v>
      </c>
      <c r="B17" s="109">
        <v>0</v>
      </c>
      <c r="C17" s="109">
        <v>0</v>
      </c>
      <c r="D17" s="109">
        <f t="shared" si="0"/>
        <v>0</v>
      </c>
      <c r="E17" s="110">
        <f>C17-B17-D17</f>
        <v>0</v>
      </c>
      <c r="F17" s="110">
        <f t="shared" si="2"/>
        <v>0</v>
      </c>
      <c r="G17" s="111" t="s">
        <v>14</v>
      </c>
    </row>
    <row r="18" spans="1:7" ht="12.95" customHeight="1" x14ac:dyDescent="0.2">
      <c r="A18" s="113">
        <v>42135</v>
      </c>
      <c r="B18" s="109">
        <v>0</v>
      </c>
      <c r="C18" s="109">
        <v>0</v>
      </c>
      <c r="D18" s="109">
        <f t="shared" si="0"/>
        <v>0</v>
      </c>
      <c r="E18" s="110">
        <f>C18-B18-D18</f>
        <v>0</v>
      </c>
      <c r="F18" s="110">
        <f t="shared" si="2"/>
        <v>0</v>
      </c>
      <c r="G18" s="111"/>
    </row>
    <row r="19" spans="1:7" ht="12.95" customHeight="1" x14ac:dyDescent="0.2">
      <c r="A19" s="35">
        <v>42136</v>
      </c>
      <c r="B19" s="48">
        <v>0</v>
      </c>
      <c r="C19" s="48">
        <v>0</v>
      </c>
      <c r="D19" s="48">
        <f t="shared" si="0"/>
        <v>0</v>
      </c>
      <c r="E19" s="46">
        <f t="shared" si="1"/>
        <v>-0.32833333333333331</v>
      </c>
      <c r="F19" s="46">
        <f t="shared" si="2"/>
        <v>0</v>
      </c>
      <c r="G19" s="47"/>
    </row>
    <row r="20" spans="1:7" ht="12.95" customHeight="1" x14ac:dyDescent="0.2">
      <c r="A20" s="35">
        <v>42137</v>
      </c>
      <c r="B20" s="36">
        <v>0</v>
      </c>
      <c r="C20" s="36">
        <v>0</v>
      </c>
      <c r="D20" s="36">
        <f t="shared" si="0"/>
        <v>0</v>
      </c>
      <c r="E20" s="46">
        <f t="shared" si="1"/>
        <v>-0.32833333333333331</v>
      </c>
      <c r="F20" s="69">
        <f t="shared" si="2"/>
        <v>0</v>
      </c>
      <c r="G20" s="72" t="s">
        <v>14</v>
      </c>
    </row>
    <row r="21" spans="1:7" ht="12.95" customHeight="1" x14ac:dyDescent="0.2">
      <c r="A21" s="35">
        <v>42138</v>
      </c>
      <c r="B21" s="36">
        <v>0</v>
      </c>
      <c r="C21" s="36">
        <v>0</v>
      </c>
      <c r="D21" s="36">
        <f t="shared" si="0"/>
        <v>0</v>
      </c>
      <c r="E21" s="46">
        <f t="shared" si="1"/>
        <v>-0.32833333333333331</v>
      </c>
      <c r="F21" s="69">
        <f t="shared" si="2"/>
        <v>0</v>
      </c>
      <c r="G21" s="72" t="s">
        <v>14</v>
      </c>
    </row>
    <row r="22" spans="1:7" ht="12.95" customHeight="1" x14ac:dyDescent="0.2">
      <c r="A22" s="35">
        <v>42139</v>
      </c>
      <c r="B22" s="67">
        <v>0</v>
      </c>
      <c r="C22" s="67">
        <v>0</v>
      </c>
      <c r="D22" s="67">
        <f t="shared" si="0"/>
        <v>0</v>
      </c>
      <c r="E22" s="46">
        <f t="shared" si="1"/>
        <v>-0.32833333333333331</v>
      </c>
      <c r="F22" s="68">
        <f t="shared" si="2"/>
        <v>0</v>
      </c>
      <c r="G22" s="71"/>
    </row>
    <row r="23" spans="1:7" ht="12.95" customHeight="1" x14ac:dyDescent="0.2">
      <c r="A23" s="35">
        <v>42140</v>
      </c>
      <c r="B23" s="48">
        <v>0</v>
      </c>
      <c r="C23" s="48">
        <v>0</v>
      </c>
      <c r="D23" s="48">
        <f t="shared" si="0"/>
        <v>0</v>
      </c>
      <c r="E23" s="46">
        <f t="shared" si="1"/>
        <v>-0.32833333333333331</v>
      </c>
      <c r="F23" s="46">
        <f t="shared" si="2"/>
        <v>0</v>
      </c>
      <c r="G23" s="47" t="s">
        <v>14</v>
      </c>
    </row>
    <row r="24" spans="1:7" ht="12.95" customHeight="1" x14ac:dyDescent="0.2">
      <c r="A24" s="113">
        <v>42141</v>
      </c>
      <c r="B24" s="109">
        <v>0</v>
      </c>
      <c r="C24" s="109">
        <v>0</v>
      </c>
      <c r="D24" s="109">
        <f t="shared" si="0"/>
        <v>0</v>
      </c>
      <c r="E24" s="110">
        <f>C24-B24-D24</f>
        <v>0</v>
      </c>
      <c r="F24" s="110">
        <f t="shared" si="2"/>
        <v>0</v>
      </c>
      <c r="G24" s="111" t="s">
        <v>14</v>
      </c>
    </row>
    <row r="25" spans="1:7" ht="12.95" customHeight="1" x14ac:dyDescent="0.2">
      <c r="A25" s="113">
        <v>42142</v>
      </c>
      <c r="B25" s="109">
        <v>0</v>
      </c>
      <c r="C25" s="109">
        <v>0</v>
      </c>
      <c r="D25" s="109">
        <f t="shared" si="0"/>
        <v>0</v>
      </c>
      <c r="E25" s="110">
        <f>C25-B25-D25</f>
        <v>0</v>
      </c>
      <c r="F25" s="110">
        <f t="shared" si="2"/>
        <v>0</v>
      </c>
      <c r="G25" s="111" t="s">
        <v>14</v>
      </c>
    </row>
    <row r="26" spans="1:7" ht="12.95" customHeight="1" x14ac:dyDescent="0.2">
      <c r="A26" s="35">
        <v>42143</v>
      </c>
      <c r="B26" s="48">
        <v>0</v>
      </c>
      <c r="C26" s="48">
        <v>0</v>
      </c>
      <c r="D26" s="48">
        <f t="shared" si="0"/>
        <v>0</v>
      </c>
      <c r="E26" s="46">
        <f t="shared" si="1"/>
        <v>-0.32833333333333331</v>
      </c>
      <c r="F26" s="46">
        <f t="shared" si="2"/>
        <v>0</v>
      </c>
      <c r="G26" s="47" t="s">
        <v>14</v>
      </c>
    </row>
    <row r="27" spans="1:7" ht="12.95" customHeight="1" x14ac:dyDescent="0.2">
      <c r="A27" s="35">
        <v>42144</v>
      </c>
      <c r="B27" s="36">
        <v>0</v>
      </c>
      <c r="C27" s="36">
        <v>0</v>
      </c>
      <c r="D27" s="36">
        <f t="shared" si="0"/>
        <v>0</v>
      </c>
      <c r="E27" s="46">
        <f t="shared" si="1"/>
        <v>-0.32833333333333331</v>
      </c>
      <c r="F27" s="69">
        <f t="shared" si="2"/>
        <v>0</v>
      </c>
      <c r="G27" s="72" t="s">
        <v>14</v>
      </c>
    </row>
    <row r="28" spans="1:7" ht="12.95" customHeight="1" x14ac:dyDescent="0.2">
      <c r="A28" s="35">
        <v>42145</v>
      </c>
      <c r="B28" s="36">
        <v>0</v>
      </c>
      <c r="C28" s="36">
        <v>0</v>
      </c>
      <c r="D28" s="36">
        <f t="shared" si="0"/>
        <v>0</v>
      </c>
      <c r="E28" s="46">
        <f t="shared" si="1"/>
        <v>-0.32833333333333331</v>
      </c>
      <c r="F28" s="69">
        <f t="shared" si="2"/>
        <v>0</v>
      </c>
      <c r="G28" s="72" t="s">
        <v>14</v>
      </c>
    </row>
    <row r="29" spans="1:7" ht="12.95" customHeight="1" x14ac:dyDescent="0.2">
      <c r="A29" s="35">
        <v>42146</v>
      </c>
      <c r="B29" s="48">
        <v>0</v>
      </c>
      <c r="C29" s="48">
        <v>0</v>
      </c>
      <c r="D29" s="48">
        <f t="shared" si="0"/>
        <v>0</v>
      </c>
      <c r="E29" s="46">
        <f t="shared" si="1"/>
        <v>-0.32833333333333331</v>
      </c>
      <c r="F29" s="46">
        <f t="shared" si="2"/>
        <v>0</v>
      </c>
      <c r="G29" s="47" t="s">
        <v>14</v>
      </c>
    </row>
    <row r="30" spans="1:7" ht="12.95" customHeight="1" x14ac:dyDescent="0.2">
      <c r="A30" s="35">
        <v>42147</v>
      </c>
      <c r="B30" s="48">
        <v>0</v>
      </c>
      <c r="C30" s="48">
        <v>0</v>
      </c>
      <c r="D30" s="48">
        <f t="shared" si="0"/>
        <v>0</v>
      </c>
      <c r="E30" s="46">
        <f t="shared" si="1"/>
        <v>-0.32833333333333331</v>
      </c>
      <c r="F30" s="46">
        <f t="shared" si="2"/>
        <v>0</v>
      </c>
      <c r="G30" s="47" t="s">
        <v>14</v>
      </c>
    </row>
    <row r="31" spans="1:7" ht="12.95" customHeight="1" x14ac:dyDescent="0.2">
      <c r="A31" s="113">
        <v>42148</v>
      </c>
      <c r="B31" s="109">
        <v>0</v>
      </c>
      <c r="C31" s="109">
        <v>0</v>
      </c>
      <c r="D31" s="109">
        <f t="shared" si="0"/>
        <v>0</v>
      </c>
      <c r="E31" s="110">
        <f>C31-B31-D31</f>
        <v>0</v>
      </c>
      <c r="F31" s="110">
        <f t="shared" si="2"/>
        <v>0</v>
      </c>
      <c r="G31" s="111" t="s">
        <v>14</v>
      </c>
    </row>
    <row r="32" spans="1:7" ht="12.95" customHeight="1" x14ac:dyDescent="0.2">
      <c r="A32" s="113">
        <v>42149</v>
      </c>
      <c r="B32" s="109">
        <v>0</v>
      </c>
      <c r="C32" s="109">
        <v>0</v>
      </c>
      <c r="D32" s="109">
        <f t="shared" si="0"/>
        <v>0</v>
      </c>
      <c r="E32" s="110">
        <f>C32-B32-D32</f>
        <v>0</v>
      </c>
      <c r="F32" s="110">
        <f t="shared" si="2"/>
        <v>0</v>
      </c>
      <c r="G32" s="111" t="s">
        <v>14</v>
      </c>
    </row>
    <row r="33" spans="1:7" ht="12.95" customHeight="1" x14ac:dyDescent="0.2">
      <c r="A33" s="35">
        <v>42150</v>
      </c>
      <c r="B33" s="48">
        <v>0</v>
      </c>
      <c r="C33" s="48">
        <v>0</v>
      </c>
      <c r="D33" s="48">
        <f t="shared" si="0"/>
        <v>0</v>
      </c>
      <c r="E33" s="46">
        <f t="shared" si="1"/>
        <v>-0.32833333333333331</v>
      </c>
      <c r="F33" s="46">
        <f t="shared" si="2"/>
        <v>0</v>
      </c>
      <c r="G33" s="47" t="s">
        <v>14</v>
      </c>
    </row>
    <row r="34" spans="1:7" ht="12.95" customHeight="1" x14ac:dyDescent="0.2">
      <c r="A34" s="35">
        <v>42151</v>
      </c>
      <c r="B34" s="36">
        <v>0</v>
      </c>
      <c r="C34" s="36">
        <v>0</v>
      </c>
      <c r="D34" s="36">
        <f t="shared" si="0"/>
        <v>0</v>
      </c>
      <c r="E34" s="46">
        <f t="shared" si="1"/>
        <v>-0.32833333333333331</v>
      </c>
      <c r="F34" s="69">
        <f t="shared" si="2"/>
        <v>0</v>
      </c>
      <c r="G34" s="72" t="s">
        <v>14</v>
      </c>
    </row>
    <row r="35" spans="1:7" ht="12.95" customHeight="1" x14ac:dyDescent="0.2">
      <c r="A35" s="35">
        <v>42152</v>
      </c>
      <c r="B35" s="36">
        <v>0</v>
      </c>
      <c r="C35" s="36">
        <v>0</v>
      </c>
      <c r="D35" s="36">
        <f t="shared" si="0"/>
        <v>0</v>
      </c>
      <c r="E35" s="46">
        <f t="shared" si="1"/>
        <v>-0.32833333333333331</v>
      </c>
      <c r="F35" s="69">
        <f t="shared" si="2"/>
        <v>0</v>
      </c>
      <c r="G35" s="72" t="s">
        <v>14</v>
      </c>
    </row>
    <row r="36" spans="1:7" ht="12.95" customHeight="1" x14ac:dyDescent="0.2">
      <c r="A36" s="103">
        <v>42153</v>
      </c>
      <c r="B36" s="101">
        <v>0</v>
      </c>
      <c r="C36" s="101">
        <v>0</v>
      </c>
      <c r="D36" s="101">
        <f t="shared" si="0"/>
        <v>0</v>
      </c>
      <c r="E36" s="97">
        <f>C36-B36-D36</f>
        <v>0</v>
      </c>
      <c r="F36" s="97">
        <f t="shared" si="2"/>
        <v>0</v>
      </c>
      <c r="G36" s="102" t="s">
        <v>45</v>
      </c>
    </row>
    <row r="37" spans="1:7" ht="12.95" customHeight="1" x14ac:dyDescent="0.2">
      <c r="A37" s="35">
        <v>42154</v>
      </c>
      <c r="B37" s="48">
        <v>0</v>
      </c>
      <c r="C37" s="48">
        <v>0</v>
      </c>
      <c r="D37" s="48">
        <f t="shared" si="0"/>
        <v>0</v>
      </c>
      <c r="E37" s="46">
        <f t="shared" si="1"/>
        <v>-0.32833333333333331</v>
      </c>
      <c r="F37" s="46">
        <f t="shared" si="2"/>
        <v>0</v>
      </c>
      <c r="G37" s="47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6"/>
      <c r="B39" s="6"/>
      <c r="C39" s="80" t="s">
        <v>15</v>
      </c>
      <c r="D39" s="80"/>
      <c r="E39" s="80"/>
      <c r="F39" s="22">
        <f>SUM(E7:E37)+$F$6</f>
        <v>-34.146666666666654</v>
      </c>
      <c r="G39" s="8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'Apr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$I$10:$I$15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6" sqref="F36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'Mai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'Mai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'Mai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42155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39"/>
      <c r="B6" s="39"/>
      <c r="C6" s="78" t="s">
        <v>12</v>
      </c>
      <c r="D6" s="78"/>
      <c r="E6" s="78"/>
      <c r="F6" s="44">
        <f>'Mai 2019'!F39</f>
        <v>-34.146666666666654</v>
      </c>
      <c r="G6" s="63"/>
      <c r="H6" s="65"/>
    </row>
    <row r="7" spans="1:9" ht="12.95" customHeight="1" x14ac:dyDescent="0.2">
      <c r="A7" s="112">
        <v>42155</v>
      </c>
      <c r="B7" s="109">
        <v>0</v>
      </c>
      <c r="C7" s="109">
        <v>0</v>
      </c>
      <c r="D7" s="109">
        <f t="shared" ref="D7:D13" si="0">IF((C7-B7)&lt;TIME(6,1,0),TIME(0,0,0),IF((C7-B7)&lt;TIME(9,31,0),$E$45,$E$46))</f>
        <v>0</v>
      </c>
      <c r="E7" s="110">
        <f>C7-B7-D7</f>
        <v>0</v>
      </c>
      <c r="F7" s="110">
        <f>IF(OR(((G7)="zaus"),((E7)&gt;(-$E$48)),((G7)="kA")),(F6+E7),TIME(0,0,0))</f>
        <v>-34.146666666666654</v>
      </c>
      <c r="G7" s="111" t="s">
        <v>14</v>
      </c>
    </row>
    <row r="8" spans="1:9" ht="12.95" customHeight="1" x14ac:dyDescent="0.2">
      <c r="A8" s="112">
        <v>42156</v>
      </c>
      <c r="B8" s="109">
        <v>0</v>
      </c>
      <c r="C8" s="109">
        <v>0</v>
      </c>
      <c r="D8" s="109">
        <f t="shared" si="0"/>
        <v>0</v>
      </c>
      <c r="E8" s="110">
        <f>C8-B8-D8</f>
        <v>0</v>
      </c>
      <c r="F8" s="110">
        <f t="shared" ref="F8:F13" si="1">IF(OR(((G8)="zaus"),((E8)&gt;(-$E$48)),((G8)="kA")),(F7+E8),TIME(0,0,0))</f>
        <v>-34.146666666666654</v>
      </c>
      <c r="G8" s="111" t="s">
        <v>14</v>
      </c>
      <c r="I8" t="s">
        <v>36</v>
      </c>
    </row>
    <row r="9" spans="1:9" ht="12.95" customHeight="1" x14ac:dyDescent="0.2">
      <c r="A9" s="52">
        <v>42157</v>
      </c>
      <c r="B9" s="61">
        <v>0</v>
      </c>
      <c r="C9" s="61">
        <v>0</v>
      </c>
      <c r="D9" s="61">
        <f t="shared" si="0"/>
        <v>0</v>
      </c>
      <c r="E9" s="45">
        <f t="shared" ref="E7:E36" si="2">IF((G9)="U",(C9-B9-D9),IF((G9)="K",TIME(0,0,0),IF((G9)="B",TIME(0,0,0),IF((G9)="D",TIME(0,0,0),(C9-B9-D9-$E$48)))))</f>
        <v>-0.32833333333333331</v>
      </c>
      <c r="F9" s="45">
        <f t="shared" si="1"/>
        <v>0</v>
      </c>
      <c r="G9" s="62" t="s">
        <v>14</v>
      </c>
      <c r="I9" t="s">
        <v>37</v>
      </c>
    </row>
    <row r="10" spans="1:9" ht="12.95" customHeight="1" x14ac:dyDescent="0.2">
      <c r="A10" s="52">
        <v>42158</v>
      </c>
      <c r="B10" s="36">
        <v>0</v>
      </c>
      <c r="C10" s="36">
        <v>0</v>
      </c>
      <c r="D10" s="36">
        <f t="shared" si="0"/>
        <v>0</v>
      </c>
      <c r="E10" s="45">
        <f t="shared" si="2"/>
        <v>-0.32833333333333331</v>
      </c>
      <c r="F10" s="69">
        <f t="shared" si="1"/>
        <v>0</v>
      </c>
      <c r="G10" s="72" t="s">
        <v>14</v>
      </c>
      <c r="I10" t="s">
        <v>31</v>
      </c>
    </row>
    <row r="11" spans="1:9" ht="12.95" customHeight="1" x14ac:dyDescent="0.2">
      <c r="A11" s="52">
        <v>42159</v>
      </c>
      <c r="B11" s="36">
        <v>0</v>
      </c>
      <c r="C11" s="36">
        <v>0</v>
      </c>
      <c r="D11" s="36">
        <f t="shared" si="0"/>
        <v>0</v>
      </c>
      <c r="E11" s="45">
        <f t="shared" si="2"/>
        <v>-0.32833333333333331</v>
      </c>
      <c r="F11" s="69">
        <f t="shared" si="1"/>
        <v>0</v>
      </c>
      <c r="G11" s="72" t="s">
        <v>14</v>
      </c>
      <c r="I11" t="s">
        <v>38</v>
      </c>
    </row>
    <row r="12" spans="1:9" ht="12.95" customHeight="1" x14ac:dyDescent="0.2">
      <c r="A12" s="52">
        <v>42160</v>
      </c>
      <c r="B12" s="61">
        <v>0</v>
      </c>
      <c r="C12" s="61">
        <v>0</v>
      </c>
      <c r="D12" s="61">
        <f t="shared" si="0"/>
        <v>0</v>
      </c>
      <c r="E12" s="45">
        <f t="shared" si="2"/>
        <v>-0.32833333333333331</v>
      </c>
      <c r="F12" s="45">
        <f t="shared" si="1"/>
        <v>0</v>
      </c>
      <c r="G12" s="62" t="s">
        <v>14</v>
      </c>
      <c r="I12" t="s">
        <v>33</v>
      </c>
    </row>
    <row r="13" spans="1:9" ht="12.95" customHeight="1" x14ac:dyDescent="0.2">
      <c r="A13" s="52">
        <v>42161</v>
      </c>
      <c r="B13" s="61">
        <v>0</v>
      </c>
      <c r="C13" s="61">
        <v>0</v>
      </c>
      <c r="D13" s="61">
        <f t="shared" si="0"/>
        <v>0</v>
      </c>
      <c r="E13" s="45">
        <f t="shared" si="2"/>
        <v>-0.32833333333333331</v>
      </c>
      <c r="F13" s="45">
        <f t="shared" si="1"/>
        <v>0</v>
      </c>
      <c r="G13" s="62" t="s">
        <v>14</v>
      </c>
      <c r="I13" t="s">
        <v>39</v>
      </c>
    </row>
    <row r="14" spans="1:9" ht="12.95" customHeight="1" x14ac:dyDescent="0.2">
      <c r="A14" s="112">
        <v>42162</v>
      </c>
      <c r="B14" s="109">
        <v>0</v>
      </c>
      <c r="C14" s="109">
        <v>0</v>
      </c>
      <c r="D14" s="109">
        <f t="shared" ref="D14:D36" si="3">IF((C14-B14)&lt;TIME(6,1,0),TIME(0,0,0),IF((C14-B14)&lt;TIME(9,31,0),$E$45,$E$46))</f>
        <v>0</v>
      </c>
      <c r="E14" s="110">
        <f>C14-B14-D14</f>
        <v>0</v>
      </c>
      <c r="F14" s="110">
        <f t="shared" ref="F14:F36" si="4">IF(OR(((G14)="zaus"),((E14)&gt;(-$E$48)),((G14)="kA")),(F13+E14),TIME(0,0,0))</f>
        <v>0</v>
      </c>
      <c r="G14" s="111" t="s">
        <v>14</v>
      </c>
    </row>
    <row r="15" spans="1:9" ht="12.95" customHeight="1" x14ac:dyDescent="0.2">
      <c r="A15" s="112">
        <v>42163</v>
      </c>
      <c r="B15" s="109">
        <v>0</v>
      </c>
      <c r="C15" s="109">
        <v>0</v>
      </c>
      <c r="D15" s="109">
        <f t="shared" si="3"/>
        <v>0</v>
      </c>
      <c r="E15" s="110">
        <f>C15-B15-D15</f>
        <v>0</v>
      </c>
      <c r="F15" s="110">
        <f t="shared" si="4"/>
        <v>0</v>
      </c>
      <c r="G15" s="111" t="s">
        <v>46</v>
      </c>
    </row>
    <row r="16" spans="1:9" ht="12.95" customHeight="1" x14ac:dyDescent="0.2">
      <c r="A16" s="100">
        <v>42164</v>
      </c>
      <c r="B16" s="101">
        <v>0</v>
      </c>
      <c r="C16" s="101">
        <v>0</v>
      </c>
      <c r="D16" s="101">
        <f t="shared" si="3"/>
        <v>0</v>
      </c>
      <c r="E16" s="97">
        <f>C16-B16-D16</f>
        <v>0</v>
      </c>
      <c r="F16" s="97">
        <f t="shared" si="4"/>
        <v>0</v>
      </c>
      <c r="G16" s="102" t="s">
        <v>47</v>
      </c>
    </row>
    <row r="17" spans="1:7" ht="12.95" customHeight="1" x14ac:dyDescent="0.2">
      <c r="A17" s="52">
        <v>42165</v>
      </c>
      <c r="B17" s="36">
        <v>0</v>
      </c>
      <c r="C17" s="36">
        <v>0</v>
      </c>
      <c r="D17" s="36">
        <f>IF((C17-B17)&lt;TIME(6,1,0),TIME(0,0,0),IF((C17-B17)&lt;TIME(9,31,0),$E$45,$E$46))</f>
        <v>0</v>
      </c>
      <c r="E17" s="45">
        <f t="shared" si="2"/>
        <v>-0.32833333333333331</v>
      </c>
      <c r="F17" s="69">
        <f>IF(OR(((G17)="zaus"),((E17)&gt;(-$E$48)),((G17)="kA")),(F16+E17),TIME(0,0,0))</f>
        <v>0</v>
      </c>
      <c r="G17" s="72" t="s">
        <v>14</v>
      </c>
    </row>
    <row r="18" spans="1:7" ht="12.95" customHeight="1" x14ac:dyDescent="0.2">
      <c r="A18" s="52">
        <v>42166</v>
      </c>
      <c r="B18" s="36">
        <v>0</v>
      </c>
      <c r="C18" s="36">
        <v>0</v>
      </c>
      <c r="D18" s="36">
        <f>IF((C18-B18)&lt;TIME(6,1,0),TIME(0,0,0),IF((C18-B18)&lt;TIME(9,31,0),$E$45,$E$46))</f>
        <v>0</v>
      </c>
      <c r="E18" s="45">
        <f t="shared" si="2"/>
        <v>-0.32833333333333331</v>
      </c>
      <c r="F18" s="69">
        <f>IF(OR(((G18)="zaus"),((E18)&gt;(-$E$48)),((G18)="kA")),(F17+E18),TIME(0,0,0))</f>
        <v>0</v>
      </c>
      <c r="G18" s="72" t="s">
        <v>14</v>
      </c>
    </row>
    <row r="19" spans="1:7" ht="12.95" customHeight="1" x14ac:dyDescent="0.2">
      <c r="A19" s="52">
        <v>42167</v>
      </c>
      <c r="B19" s="61">
        <v>0</v>
      </c>
      <c r="C19" s="61">
        <v>0</v>
      </c>
      <c r="D19" s="61">
        <f>IF((C19-B19)&lt;TIME(6,1,0),TIME(0,0,0),IF((C19-B19)&lt;TIME(9,31,0),$E$45,$E$46))</f>
        <v>0</v>
      </c>
      <c r="E19" s="45">
        <f t="shared" si="2"/>
        <v>-0.32833333333333331</v>
      </c>
      <c r="F19" s="45">
        <f>IF(OR(((G19)="zaus"),((E19)&gt;(-$E$48)),((G19)="kA")),(F18+E19),TIME(0,0,0))</f>
        <v>0</v>
      </c>
      <c r="G19" s="62" t="s">
        <v>14</v>
      </c>
    </row>
    <row r="20" spans="1:7" ht="12.95" customHeight="1" x14ac:dyDescent="0.2">
      <c r="A20" s="52">
        <v>42168</v>
      </c>
      <c r="B20" s="61">
        <v>0</v>
      </c>
      <c r="C20" s="61">
        <v>0</v>
      </c>
      <c r="D20" s="61">
        <f>IF((C20-B20)&lt;TIME(6,1,0),TIME(0,0,0),IF((C20-B20)&lt;TIME(9,31,0),$E$45,$E$46))</f>
        <v>0</v>
      </c>
      <c r="E20" s="45">
        <f t="shared" si="2"/>
        <v>-0.32833333333333331</v>
      </c>
      <c r="F20" s="45">
        <f>IF(OR(((G20)="zaus"),((E20)&gt;(-$E$48)),((G20)="kA")),(F19+E20),TIME(0,0,0))</f>
        <v>0</v>
      </c>
      <c r="G20" s="62" t="s">
        <v>14</v>
      </c>
    </row>
    <row r="21" spans="1:7" ht="12.95" customHeight="1" x14ac:dyDescent="0.2">
      <c r="A21" s="112">
        <v>42169</v>
      </c>
      <c r="B21" s="109">
        <v>0</v>
      </c>
      <c r="C21" s="109">
        <v>0</v>
      </c>
      <c r="D21" s="109">
        <f t="shared" si="3"/>
        <v>0</v>
      </c>
      <c r="E21" s="110">
        <f>C21-B21-D21</f>
        <v>0</v>
      </c>
      <c r="F21" s="110">
        <f t="shared" si="4"/>
        <v>0</v>
      </c>
      <c r="G21" s="111" t="s">
        <v>14</v>
      </c>
    </row>
    <row r="22" spans="1:7" ht="12.95" customHeight="1" x14ac:dyDescent="0.2">
      <c r="A22" s="112">
        <v>42170</v>
      </c>
      <c r="B22" s="109">
        <v>0</v>
      </c>
      <c r="C22" s="109">
        <v>0</v>
      </c>
      <c r="D22" s="109">
        <f t="shared" si="3"/>
        <v>0</v>
      </c>
      <c r="E22" s="110">
        <f>C22-B22-D22</f>
        <v>0</v>
      </c>
      <c r="F22" s="110">
        <f t="shared" si="4"/>
        <v>0</v>
      </c>
      <c r="G22" s="111" t="s">
        <v>14</v>
      </c>
    </row>
    <row r="23" spans="1:7" ht="12.95" customHeight="1" x14ac:dyDescent="0.2">
      <c r="A23" s="52">
        <v>42171</v>
      </c>
      <c r="B23" s="61">
        <v>0</v>
      </c>
      <c r="C23" s="61">
        <v>0</v>
      </c>
      <c r="D23" s="61">
        <f t="shared" si="3"/>
        <v>0</v>
      </c>
      <c r="E23" s="45">
        <f t="shared" si="2"/>
        <v>-0.32833333333333331</v>
      </c>
      <c r="F23" s="45">
        <f t="shared" si="4"/>
        <v>0</v>
      </c>
      <c r="G23" s="62" t="s">
        <v>14</v>
      </c>
    </row>
    <row r="24" spans="1:7" ht="12.95" customHeight="1" x14ac:dyDescent="0.2">
      <c r="A24" s="52">
        <v>42172</v>
      </c>
      <c r="B24" s="36">
        <v>0</v>
      </c>
      <c r="C24" s="36">
        <v>0</v>
      </c>
      <c r="D24" s="36">
        <f>IF((C24-B24)&lt;TIME(6,1,0),TIME(0,0,0),IF((C24-B24)&lt;TIME(9,31,0),$E$45,$E$46))</f>
        <v>0</v>
      </c>
      <c r="E24" s="45">
        <f t="shared" si="2"/>
        <v>-0.32833333333333331</v>
      </c>
      <c r="F24" s="69">
        <f>IF(OR(((G24)="zaus"),((E24)&gt;(-$E$48)),((G24)="kA")),(F23+E24),TIME(0,0,0))</f>
        <v>0</v>
      </c>
      <c r="G24" s="72" t="s">
        <v>14</v>
      </c>
    </row>
    <row r="25" spans="1:7" ht="12.95" customHeight="1" x14ac:dyDescent="0.2">
      <c r="A25" s="52">
        <v>42173</v>
      </c>
      <c r="B25" s="36">
        <v>0</v>
      </c>
      <c r="C25" s="36">
        <v>0</v>
      </c>
      <c r="D25" s="36">
        <f>IF((C25-B25)&lt;TIME(6,1,0),TIME(0,0,0),IF((C25-B25)&lt;TIME(9,31,0),$E$45,$E$46))</f>
        <v>0</v>
      </c>
      <c r="E25" s="45">
        <f t="shared" si="2"/>
        <v>-0.32833333333333331</v>
      </c>
      <c r="F25" s="69">
        <f>IF(OR(((G25)="zaus"),((E25)&gt;(-$E$48)),((G25)="kA")),(F24+E25),TIME(0,0,0))</f>
        <v>0</v>
      </c>
      <c r="G25" s="72" t="s">
        <v>14</v>
      </c>
    </row>
    <row r="26" spans="1:7" ht="12.95" customHeight="1" x14ac:dyDescent="0.2">
      <c r="A26" s="52">
        <v>42174</v>
      </c>
      <c r="B26" s="61">
        <v>0</v>
      </c>
      <c r="C26" s="61">
        <v>0</v>
      </c>
      <c r="D26" s="61">
        <f>IF((C26-B26)&lt;TIME(6,1,0),TIME(0,0,0),IF((C26-B26)&lt;TIME(9,31,0),$E$45,$E$46))</f>
        <v>0</v>
      </c>
      <c r="E26" s="45">
        <f t="shared" si="2"/>
        <v>-0.32833333333333331</v>
      </c>
      <c r="F26" s="45">
        <f>IF(OR(((G26)="zaus"),((E26)&gt;(-$E$48)),((G26)="kA")),(F25+E26),TIME(0,0,0))</f>
        <v>0</v>
      </c>
      <c r="G26" s="62" t="s">
        <v>14</v>
      </c>
    </row>
    <row r="27" spans="1:7" ht="12.95" customHeight="1" x14ac:dyDescent="0.2">
      <c r="A27" s="52">
        <v>42175</v>
      </c>
      <c r="B27" s="61">
        <v>0</v>
      </c>
      <c r="C27" s="61">
        <v>0</v>
      </c>
      <c r="D27" s="61">
        <f>IF((C27-B27)&lt;TIME(6,1,0),TIME(0,0,0),IF((C27-B27)&lt;TIME(9,31,0),$E$45,$E$46))</f>
        <v>0</v>
      </c>
      <c r="E27" s="45">
        <f t="shared" si="2"/>
        <v>-0.32833333333333331</v>
      </c>
      <c r="F27" s="45">
        <f>IF(OR(((G27)="zaus"),((E27)&gt;(-$E$48)),((G27)="kA")),(F26+E27),TIME(0,0,0))</f>
        <v>0</v>
      </c>
      <c r="G27" s="62" t="s">
        <v>14</v>
      </c>
    </row>
    <row r="28" spans="1:7" ht="12.95" customHeight="1" x14ac:dyDescent="0.2">
      <c r="A28" s="112">
        <v>42176</v>
      </c>
      <c r="B28" s="109">
        <v>0</v>
      </c>
      <c r="C28" s="109">
        <v>0</v>
      </c>
      <c r="D28" s="109">
        <f t="shared" si="3"/>
        <v>0</v>
      </c>
      <c r="E28" s="110">
        <f>C28-B28-D28</f>
        <v>0</v>
      </c>
      <c r="F28" s="110">
        <f t="shared" si="4"/>
        <v>0</v>
      </c>
      <c r="G28" s="111" t="s">
        <v>14</v>
      </c>
    </row>
    <row r="29" spans="1:7" ht="12.95" customHeight="1" x14ac:dyDescent="0.2">
      <c r="A29" s="112">
        <v>42177</v>
      </c>
      <c r="B29" s="109">
        <v>0</v>
      </c>
      <c r="C29" s="109">
        <v>0</v>
      </c>
      <c r="D29" s="109">
        <f t="shared" si="3"/>
        <v>0</v>
      </c>
      <c r="E29" s="110">
        <f>C29-B29-D29</f>
        <v>0</v>
      </c>
      <c r="F29" s="110">
        <f t="shared" si="4"/>
        <v>0</v>
      </c>
      <c r="G29" s="111" t="s">
        <v>14</v>
      </c>
    </row>
    <row r="30" spans="1:7" ht="12.95" customHeight="1" x14ac:dyDescent="0.2">
      <c r="A30" s="52">
        <v>42178</v>
      </c>
      <c r="B30" s="61">
        <v>0</v>
      </c>
      <c r="C30" s="61">
        <v>0</v>
      </c>
      <c r="D30" s="61">
        <f t="shared" si="3"/>
        <v>0</v>
      </c>
      <c r="E30" s="45">
        <f t="shared" si="2"/>
        <v>-0.32833333333333331</v>
      </c>
      <c r="F30" s="45">
        <f t="shared" si="4"/>
        <v>0</v>
      </c>
      <c r="G30" s="62" t="s">
        <v>14</v>
      </c>
    </row>
    <row r="31" spans="1:7" ht="12.95" customHeight="1" x14ac:dyDescent="0.2">
      <c r="A31" s="52">
        <v>42179</v>
      </c>
      <c r="B31" s="36">
        <v>0</v>
      </c>
      <c r="C31" s="36">
        <v>0</v>
      </c>
      <c r="D31" s="36">
        <f>IF((C31-B31)&lt;TIME(6,1,0),TIME(0,0,0),IF((C31-B31)&lt;TIME(9,31,0),$E$45,$E$46))</f>
        <v>0</v>
      </c>
      <c r="E31" s="45">
        <f t="shared" si="2"/>
        <v>-0.32833333333333331</v>
      </c>
      <c r="F31" s="69">
        <f>IF(OR(((G31)="zaus"),((E31)&gt;(-$E$48)),((G31)="kA")),(F30+E31),TIME(0,0,0))</f>
        <v>0</v>
      </c>
      <c r="G31" s="72" t="s">
        <v>14</v>
      </c>
    </row>
    <row r="32" spans="1:7" ht="12.95" customHeight="1" x14ac:dyDescent="0.2">
      <c r="A32" s="52">
        <v>42180</v>
      </c>
      <c r="B32" s="36">
        <v>0</v>
      </c>
      <c r="C32" s="36">
        <v>0</v>
      </c>
      <c r="D32" s="36">
        <f>IF((C32-B32)&lt;TIME(6,1,0),TIME(0,0,0),IF((C32-B32)&lt;TIME(9,31,0),$E$45,$E$46))</f>
        <v>0</v>
      </c>
      <c r="E32" s="45">
        <f t="shared" si="2"/>
        <v>-0.32833333333333331</v>
      </c>
      <c r="F32" s="69">
        <f>IF(OR(((G32)="zaus"),((E32)&gt;(-$E$48)),((G32)="kA")),(F31+E32),TIME(0,0,0))</f>
        <v>0</v>
      </c>
      <c r="G32" s="72" t="s">
        <v>14</v>
      </c>
    </row>
    <row r="33" spans="1:7" ht="12.95" customHeight="1" x14ac:dyDescent="0.2">
      <c r="A33" s="52">
        <v>42181</v>
      </c>
      <c r="B33" s="61">
        <v>0</v>
      </c>
      <c r="C33" s="61">
        <v>0</v>
      </c>
      <c r="D33" s="61">
        <f>IF((C33-B33)&lt;TIME(6,1,0),TIME(0,0,0),IF((C33-B33)&lt;TIME(9,31,0),$E$45,$E$46))</f>
        <v>0</v>
      </c>
      <c r="E33" s="45">
        <f t="shared" si="2"/>
        <v>-0.32833333333333331</v>
      </c>
      <c r="F33" s="45">
        <f>IF(OR(((G33)="zaus"),((E33)&gt;(-$E$48)),((G33)="kA")),(F32+E33),TIME(0,0,0))</f>
        <v>0</v>
      </c>
      <c r="G33" s="62" t="s">
        <v>14</v>
      </c>
    </row>
    <row r="34" spans="1:7" ht="12.95" customHeight="1" x14ac:dyDescent="0.2">
      <c r="A34" s="52">
        <v>42182</v>
      </c>
      <c r="B34" s="61">
        <v>0</v>
      </c>
      <c r="C34" s="61">
        <v>0</v>
      </c>
      <c r="D34" s="61">
        <f>IF((C34-B34)&lt;TIME(6,1,0),TIME(0,0,0),IF((C34-B34)&lt;TIME(9,31,0),$E$45,$E$46))</f>
        <v>0</v>
      </c>
      <c r="E34" s="45">
        <f t="shared" si="2"/>
        <v>-0.32833333333333331</v>
      </c>
      <c r="F34" s="45">
        <f>IF(OR(((G34)="zaus"),((E34)&gt;(-$E$48)),((G34)="kA")),(F33+E34),TIME(0,0,0))</f>
        <v>0</v>
      </c>
      <c r="G34" s="62" t="s">
        <v>14</v>
      </c>
    </row>
    <row r="35" spans="1:7" ht="12.95" customHeight="1" x14ac:dyDescent="0.2">
      <c r="A35" s="112">
        <v>42183</v>
      </c>
      <c r="B35" s="109">
        <v>0</v>
      </c>
      <c r="C35" s="109">
        <v>0</v>
      </c>
      <c r="D35" s="109">
        <f t="shared" si="3"/>
        <v>0</v>
      </c>
      <c r="E35" s="110">
        <f>C35-B35-D35</f>
        <v>0</v>
      </c>
      <c r="F35" s="110">
        <f t="shared" si="4"/>
        <v>0</v>
      </c>
      <c r="G35" s="111" t="s">
        <v>14</v>
      </c>
    </row>
    <row r="36" spans="1:7" ht="12.95" customHeight="1" x14ac:dyDescent="0.2">
      <c r="A36" s="112">
        <v>42184</v>
      </c>
      <c r="B36" s="109">
        <v>0</v>
      </c>
      <c r="C36" s="109">
        <v>0</v>
      </c>
      <c r="D36" s="109">
        <f t="shared" si="3"/>
        <v>0</v>
      </c>
      <c r="E36" s="110">
        <f>C36-B36-D36</f>
        <v>0</v>
      </c>
      <c r="F36" s="110">
        <f t="shared" si="4"/>
        <v>0</v>
      </c>
      <c r="G36" s="111" t="s">
        <v>14</v>
      </c>
    </row>
    <row r="37" spans="1:7" x14ac:dyDescent="0.2">
      <c r="A37" s="1"/>
      <c r="B37" s="19"/>
      <c r="C37" s="19"/>
      <c r="D37" s="19"/>
      <c r="E37" s="19"/>
      <c r="F37" s="20"/>
      <c r="G37" s="23" t="s">
        <v>14</v>
      </c>
    </row>
    <row r="38" spans="1:7" ht="3" customHeight="1" x14ac:dyDescent="0.2">
      <c r="A38" s="1"/>
      <c r="B38" s="19"/>
      <c r="C38" s="19"/>
      <c r="D38" s="19"/>
      <c r="E38" s="19"/>
      <c r="F38" s="20"/>
      <c r="G38" s="23"/>
    </row>
    <row r="39" spans="1:7" ht="12.95" customHeight="1" x14ac:dyDescent="0.2">
      <c r="A39" s="27"/>
      <c r="B39" s="27"/>
      <c r="C39" s="93" t="s">
        <v>15</v>
      </c>
      <c r="D39" s="93"/>
      <c r="E39" s="93"/>
      <c r="F39" s="28">
        <f>SUM(E7:E37)+$F$6</f>
        <v>-40.384999999999984</v>
      </c>
      <c r="G39" s="8"/>
    </row>
    <row r="40" spans="1:7" ht="11.1" customHeight="1" x14ac:dyDescent="0.2">
      <c r="A40" s="9" t="s">
        <v>16</v>
      </c>
      <c r="B40" s="29"/>
      <c r="C40" s="30"/>
      <c r="D40" s="30"/>
      <c r="E40" s="30"/>
      <c r="F40" s="31"/>
      <c r="G40" s="30"/>
    </row>
    <row r="41" spans="1:7" ht="14.1" customHeight="1" x14ac:dyDescent="0.2">
      <c r="A41" s="94" t="s">
        <v>17</v>
      </c>
      <c r="B41" s="94"/>
      <c r="C41" s="94"/>
      <c r="D41" s="94"/>
      <c r="E41" s="30"/>
      <c r="F41" s="30"/>
      <c r="G41" s="30"/>
    </row>
    <row r="42" spans="1:7" ht="12.95" customHeight="1" x14ac:dyDescent="0.2">
      <c r="A42" s="91" t="s">
        <v>18</v>
      </c>
      <c r="B42" s="91"/>
      <c r="C42" s="91"/>
      <c r="D42" s="32"/>
      <c r="E42" s="30"/>
      <c r="F42" s="30"/>
      <c r="G42" s="30"/>
    </row>
    <row r="43" spans="1:7" ht="12.95" customHeight="1" x14ac:dyDescent="0.2">
      <c r="A43" s="94" t="s">
        <v>19</v>
      </c>
      <c r="B43" s="94"/>
      <c r="C43" s="94"/>
      <c r="D43" s="94"/>
      <c r="E43" s="30"/>
      <c r="F43" s="91" t="s">
        <v>20</v>
      </c>
      <c r="G43" s="91"/>
    </row>
    <row r="44" spans="1:7" ht="12.95" customHeight="1" x14ac:dyDescent="0.2">
      <c r="A44" s="91" t="s">
        <v>21</v>
      </c>
      <c r="B44" s="91"/>
      <c r="C44" s="91"/>
      <c r="D44" s="32"/>
      <c r="E44" s="30"/>
      <c r="F44" s="30"/>
      <c r="G44" s="30"/>
    </row>
    <row r="45" spans="1:7" ht="12.95" customHeight="1" x14ac:dyDescent="0.2">
      <c r="A45" s="91" t="s">
        <v>22</v>
      </c>
      <c r="B45" s="91">
        <v>2.0833333333333332E-2</v>
      </c>
      <c r="C45" s="91"/>
      <c r="D45" s="32"/>
      <c r="E45" s="33">
        <v>2.0833333333333332E-2</v>
      </c>
      <c r="F45" s="30"/>
      <c r="G45" s="30"/>
    </row>
    <row r="46" spans="1:7" ht="12" customHeight="1" x14ac:dyDescent="0.2">
      <c r="A46" s="91" t="s">
        <v>23</v>
      </c>
      <c r="B46" s="91">
        <v>3.125E-2</v>
      </c>
      <c r="C46" s="91"/>
      <c r="D46" s="32"/>
      <c r="E46" s="33">
        <v>3.125E-2</v>
      </c>
      <c r="F46" s="91" t="s">
        <v>24</v>
      </c>
      <c r="G46" s="91"/>
    </row>
    <row r="47" spans="1:7" x14ac:dyDescent="0.2">
      <c r="A47" s="92" t="s">
        <v>25</v>
      </c>
      <c r="B47" s="92"/>
      <c r="C47" s="92"/>
      <c r="D47" s="32"/>
      <c r="E47" s="15">
        <f>'Mai 2019'!$E$47</f>
        <v>1.6416666666666666</v>
      </c>
      <c r="F47" s="29"/>
      <c r="G47" s="32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6">
      <formula1>$I$8:$I$13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8" sqref="F38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'Jun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'Jun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'Jun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42185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39"/>
      <c r="B6" s="39"/>
      <c r="C6" s="78" t="s">
        <v>12</v>
      </c>
      <c r="D6" s="78"/>
      <c r="E6" s="78"/>
      <c r="F6" s="44">
        <f>'Jun 2019'!F39</f>
        <v>-40.384999999999984</v>
      </c>
      <c r="G6" s="63"/>
      <c r="H6" s="65"/>
    </row>
    <row r="7" spans="1:9" ht="12.95" customHeight="1" x14ac:dyDescent="0.2">
      <c r="A7" s="52">
        <v>42185</v>
      </c>
      <c r="B7" s="61">
        <v>0</v>
      </c>
      <c r="C7" s="61">
        <v>0</v>
      </c>
      <c r="D7" s="61">
        <f t="shared" ref="D7:D37" si="0">IF((C7-B7)&lt;TIME(6,1,0),TIME(0,0,0),IF((C7-B7)&lt;TIME(9,31,0),$E$45,$E$46))</f>
        <v>0</v>
      </c>
      <c r="E7" s="45">
        <f t="shared" ref="E7:E37" si="1">IF((G7)="U",(C7-B7-D7),IF((G7)="K",TIME(0,0,0),IF((G7)="B",TIME(0,0,0),IF((G7)="D",TIME(0,0,0),(C7-B7-D7-$E$48)))))</f>
        <v>-0.32833333333333331</v>
      </c>
      <c r="F7" s="45">
        <f>IF(OR(((G7)="zaus"),((E7)&gt;(-$E$48)),((G7)="kA")),(F6+E7),TIME(0,0,0))</f>
        <v>0</v>
      </c>
      <c r="G7" s="62" t="s">
        <v>14</v>
      </c>
    </row>
    <row r="8" spans="1:9" ht="12.95" customHeight="1" x14ac:dyDescent="0.2">
      <c r="A8" s="52">
        <v>42186</v>
      </c>
      <c r="B8" s="36">
        <v>0</v>
      </c>
      <c r="C8" s="36">
        <v>0</v>
      </c>
      <c r="D8" s="36">
        <f>IF((C8-B8)&lt;TIME(6,1,0),TIME(0,0,0),IF((C8-B8)&lt;TIME(9,31,0),$E$45,$E$46))</f>
        <v>0</v>
      </c>
      <c r="E8" s="45">
        <f t="shared" si="1"/>
        <v>-0.32833333333333331</v>
      </c>
      <c r="F8" s="69">
        <f t="shared" ref="F8:F37" si="2">IF(OR(((G8)="zaus"),((E8)&gt;(-$E$48)),((G8)="kA")),(F7+E8),TIME(0,0,0))</f>
        <v>0</v>
      </c>
      <c r="G8" s="72" t="s">
        <v>14</v>
      </c>
    </row>
    <row r="9" spans="1:9" ht="12.95" customHeight="1" x14ac:dyDescent="0.2">
      <c r="A9" s="52">
        <v>42187</v>
      </c>
      <c r="B9" s="36">
        <v>0</v>
      </c>
      <c r="C9" s="36">
        <v>0</v>
      </c>
      <c r="D9" s="36">
        <f>IF((C9-B9)&lt;TIME(6,1,0),TIME(0,0,0),IF((C9-B9)&lt;TIME(9,31,0),$E$45,$E$46))</f>
        <v>0</v>
      </c>
      <c r="E9" s="45">
        <f t="shared" si="1"/>
        <v>-0.32833333333333331</v>
      </c>
      <c r="F9" s="69">
        <f t="shared" si="2"/>
        <v>0</v>
      </c>
      <c r="G9" s="72" t="s">
        <v>14</v>
      </c>
    </row>
    <row r="10" spans="1:9" ht="12.95" customHeight="1" x14ac:dyDescent="0.2">
      <c r="A10" s="52">
        <v>42188</v>
      </c>
      <c r="B10" s="61">
        <v>0</v>
      </c>
      <c r="C10" s="61">
        <v>0</v>
      </c>
      <c r="D10" s="61">
        <f>IF((C10-B10)&lt;TIME(6,1,0),TIME(0,0,0),IF((C10-B10)&lt;TIME(9,31,0),$E$45,$E$46))</f>
        <v>0</v>
      </c>
      <c r="E10" s="45">
        <f t="shared" si="1"/>
        <v>-0.32833333333333331</v>
      </c>
      <c r="F10" s="45">
        <f t="shared" si="2"/>
        <v>0</v>
      </c>
      <c r="G10" s="62" t="s">
        <v>14</v>
      </c>
      <c r="I10" t="s">
        <v>36</v>
      </c>
    </row>
    <row r="11" spans="1:9" ht="12.95" customHeight="1" x14ac:dyDescent="0.2">
      <c r="A11" s="52">
        <v>42189</v>
      </c>
      <c r="B11" s="61">
        <v>0</v>
      </c>
      <c r="C11" s="61">
        <v>0</v>
      </c>
      <c r="D11" s="61">
        <f>IF((C11-B11)&lt;TIME(6,1,0),TIME(0,0,0),IF((C11-B11)&lt;TIME(9,31,0),$E$45,$E$46))</f>
        <v>0</v>
      </c>
      <c r="E11" s="45">
        <f t="shared" si="1"/>
        <v>-0.32833333333333331</v>
      </c>
      <c r="F11" s="45">
        <f t="shared" si="2"/>
        <v>0</v>
      </c>
      <c r="G11" s="62" t="s">
        <v>14</v>
      </c>
      <c r="I11" t="s">
        <v>37</v>
      </c>
    </row>
    <row r="12" spans="1:9" ht="12.95" customHeight="1" x14ac:dyDescent="0.2">
      <c r="A12" s="112">
        <v>42190</v>
      </c>
      <c r="B12" s="109">
        <v>0</v>
      </c>
      <c r="C12" s="109">
        <v>0</v>
      </c>
      <c r="D12" s="109">
        <f t="shared" si="0"/>
        <v>0</v>
      </c>
      <c r="E12" s="110">
        <f>C12-B12-D12</f>
        <v>0</v>
      </c>
      <c r="F12" s="110">
        <f t="shared" si="2"/>
        <v>0</v>
      </c>
      <c r="G12" s="111" t="s">
        <v>14</v>
      </c>
      <c r="I12" t="s">
        <v>31</v>
      </c>
    </row>
    <row r="13" spans="1:9" ht="12.95" customHeight="1" x14ac:dyDescent="0.2">
      <c r="A13" s="112">
        <v>42191</v>
      </c>
      <c r="B13" s="109">
        <v>0</v>
      </c>
      <c r="C13" s="109">
        <v>0</v>
      </c>
      <c r="D13" s="109">
        <f t="shared" si="0"/>
        <v>0</v>
      </c>
      <c r="E13" s="110">
        <f>C13-B13-D13</f>
        <v>0</v>
      </c>
      <c r="F13" s="110">
        <f t="shared" si="2"/>
        <v>0</v>
      </c>
      <c r="G13" s="111" t="s">
        <v>14</v>
      </c>
      <c r="I13" t="s">
        <v>38</v>
      </c>
    </row>
    <row r="14" spans="1:9" ht="12.95" customHeight="1" x14ac:dyDescent="0.2">
      <c r="A14" s="52">
        <v>42192</v>
      </c>
      <c r="B14" s="61">
        <v>0</v>
      </c>
      <c r="C14" s="61">
        <v>0</v>
      </c>
      <c r="D14" s="61">
        <f t="shared" si="0"/>
        <v>0</v>
      </c>
      <c r="E14" s="45">
        <f t="shared" si="1"/>
        <v>-0.32833333333333331</v>
      </c>
      <c r="F14" s="45">
        <f t="shared" si="2"/>
        <v>0</v>
      </c>
      <c r="G14" s="62" t="s">
        <v>14</v>
      </c>
      <c r="I14" t="s">
        <v>33</v>
      </c>
    </row>
    <row r="15" spans="1:9" ht="12.95" customHeight="1" x14ac:dyDescent="0.2">
      <c r="A15" s="52">
        <v>42193</v>
      </c>
      <c r="B15" s="36">
        <v>0</v>
      </c>
      <c r="C15" s="36">
        <v>0</v>
      </c>
      <c r="D15" s="36">
        <f>IF((C15-B15)&lt;TIME(6,1,0),TIME(0,0,0),IF((C15-B15)&lt;TIME(9,31,0),$E$45,$E$46))</f>
        <v>0</v>
      </c>
      <c r="E15" s="45">
        <f t="shared" si="1"/>
        <v>-0.32833333333333331</v>
      </c>
      <c r="F15" s="69">
        <f t="shared" si="2"/>
        <v>0</v>
      </c>
      <c r="G15" s="72" t="s">
        <v>14</v>
      </c>
      <c r="I15" t="s">
        <v>39</v>
      </c>
    </row>
    <row r="16" spans="1:9" ht="12.95" customHeight="1" x14ac:dyDescent="0.2">
      <c r="A16" s="52">
        <v>42194</v>
      </c>
      <c r="B16" s="36">
        <v>0</v>
      </c>
      <c r="C16" s="36">
        <v>0</v>
      </c>
      <c r="D16" s="36">
        <f>IF((C16-B16)&lt;TIME(6,1,0),TIME(0,0,0),IF((C16-B16)&lt;TIME(9,31,0),$E$45,$E$46))</f>
        <v>0</v>
      </c>
      <c r="E16" s="45">
        <f t="shared" si="1"/>
        <v>-0.32833333333333331</v>
      </c>
      <c r="F16" s="69">
        <f t="shared" si="2"/>
        <v>0</v>
      </c>
      <c r="G16" s="72" t="s">
        <v>14</v>
      </c>
    </row>
    <row r="17" spans="1:7" ht="12.95" customHeight="1" x14ac:dyDescent="0.2">
      <c r="A17" s="52">
        <v>42195</v>
      </c>
      <c r="B17" s="61">
        <v>0</v>
      </c>
      <c r="C17" s="61">
        <v>0</v>
      </c>
      <c r="D17" s="61">
        <f>IF((C17-B17)&lt;TIME(6,1,0),TIME(0,0,0),IF((C17-B17)&lt;TIME(9,31,0),$E$45,$E$46))</f>
        <v>0</v>
      </c>
      <c r="E17" s="45">
        <f t="shared" si="1"/>
        <v>-0.32833333333333331</v>
      </c>
      <c r="F17" s="45">
        <f t="shared" si="2"/>
        <v>0</v>
      </c>
      <c r="G17" s="62" t="s">
        <v>14</v>
      </c>
    </row>
    <row r="18" spans="1:7" ht="12.95" customHeight="1" x14ac:dyDescent="0.2">
      <c r="A18" s="52">
        <v>42196</v>
      </c>
      <c r="B18" s="61">
        <v>0</v>
      </c>
      <c r="C18" s="61">
        <v>0</v>
      </c>
      <c r="D18" s="61">
        <f>IF((C18-B18)&lt;TIME(6,1,0),TIME(0,0,0),IF((C18-B18)&lt;TIME(9,31,0),$E$45,$E$46))</f>
        <v>0</v>
      </c>
      <c r="E18" s="45">
        <f t="shared" si="1"/>
        <v>-0.32833333333333331</v>
      </c>
      <c r="F18" s="45">
        <f t="shared" si="2"/>
        <v>0</v>
      </c>
      <c r="G18" s="62" t="s">
        <v>14</v>
      </c>
    </row>
    <row r="19" spans="1:7" ht="12.95" customHeight="1" x14ac:dyDescent="0.2">
      <c r="A19" s="112">
        <v>42197</v>
      </c>
      <c r="B19" s="109">
        <v>0</v>
      </c>
      <c r="C19" s="109">
        <v>0</v>
      </c>
      <c r="D19" s="109">
        <f t="shared" si="0"/>
        <v>0</v>
      </c>
      <c r="E19" s="110">
        <f>C19-B19-D19</f>
        <v>0</v>
      </c>
      <c r="F19" s="110">
        <f t="shared" si="2"/>
        <v>0</v>
      </c>
      <c r="G19" s="111" t="s">
        <v>14</v>
      </c>
    </row>
    <row r="20" spans="1:7" ht="12.95" customHeight="1" x14ac:dyDescent="0.2">
      <c r="A20" s="112">
        <v>42198</v>
      </c>
      <c r="B20" s="109">
        <v>0</v>
      </c>
      <c r="C20" s="109">
        <v>0</v>
      </c>
      <c r="D20" s="109">
        <f t="shared" si="0"/>
        <v>0</v>
      </c>
      <c r="E20" s="110">
        <f>C20-B20-D20</f>
        <v>0</v>
      </c>
      <c r="F20" s="110">
        <f t="shared" si="2"/>
        <v>0</v>
      </c>
      <c r="G20" s="111" t="s">
        <v>14</v>
      </c>
    </row>
    <row r="21" spans="1:7" ht="12.95" customHeight="1" x14ac:dyDescent="0.2">
      <c r="A21" s="52">
        <v>42199</v>
      </c>
      <c r="B21" s="61">
        <v>0</v>
      </c>
      <c r="C21" s="61">
        <v>0</v>
      </c>
      <c r="D21" s="61">
        <f t="shared" si="0"/>
        <v>0</v>
      </c>
      <c r="E21" s="45">
        <f t="shared" si="1"/>
        <v>-0.32833333333333331</v>
      </c>
      <c r="F21" s="45">
        <f t="shared" si="2"/>
        <v>0</v>
      </c>
      <c r="G21" s="62" t="s">
        <v>14</v>
      </c>
    </row>
    <row r="22" spans="1:7" ht="12.95" customHeight="1" x14ac:dyDescent="0.2">
      <c r="A22" s="52">
        <v>42200</v>
      </c>
      <c r="B22" s="36">
        <v>0</v>
      </c>
      <c r="C22" s="36">
        <v>0</v>
      </c>
      <c r="D22" s="36">
        <f>IF((C22-B22)&lt;TIME(6,1,0),TIME(0,0,0),IF((C22-B22)&lt;TIME(9,31,0),$E$45,$E$46))</f>
        <v>0</v>
      </c>
      <c r="E22" s="45">
        <f t="shared" si="1"/>
        <v>-0.32833333333333331</v>
      </c>
      <c r="F22" s="69">
        <f t="shared" si="2"/>
        <v>0</v>
      </c>
      <c r="G22" s="72" t="s">
        <v>14</v>
      </c>
    </row>
    <row r="23" spans="1:7" ht="12.95" customHeight="1" x14ac:dyDescent="0.2">
      <c r="A23" s="52">
        <v>42201</v>
      </c>
      <c r="B23" s="36">
        <v>0</v>
      </c>
      <c r="C23" s="36">
        <v>0</v>
      </c>
      <c r="D23" s="36">
        <f>IF((C23-B23)&lt;TIME(6,1,0),TIME(0,0,0),IF((C23-B23)&lt;TIME(9,31,0),$E$45,$E$46))</f>
        <v>0</v>
      </c>
      <c r="E23" s="45">
        <f t="shared" si="1"/>
        <v>-0.32833333333333331</v>
      </c>
      <c r="F23" s="69">
        <f t="shared" si="2"/>
        <v>0</v>
      </c>
      <c r="G23" s="72" t="s">
        <v>14</v>
      </c>
    </row>
    <row r="24" spans="1:7" ht="12.95" customHeight="1" x14ac:dyDescent="0.2">
      <c r="A24" s="52">
        <v>42202</v>
      </c>
      <c r="B24" s="61">
        <v>0</v>
      </c>
      <c r="C24" s="61">
        <v>0</v>
      </c>
      <c r="D24" s="61">
        <f>IF((C24-B24)&lt;TIME(6,1,0),TIME(0,0,0),IF((C24-B24)&lt;TIME(9,31,0),$E$45,$E$46))</f>
        <v>0</v>
      </c>
      <c r="E24" s="45">
        <f t="shared" si="1"/>
        <v>-0.32833333333333331</v>
      </c>
      <c r="F24" s="45">
        <f t="shared" si="2"/>
        <v>0</v>
      </c>
      <c r="G24" s="62" t="s">
        <v>14</v>
      </c>
    </row>
    <row r="25" spans="1:7" ht="12.95" customHeight="1" x14ac:dyDescent="0.2">
      <c r="A25" s="52">
        <v>42203</v>
      </c>
      <c r="B25" s="61">
        <v>0</v>
      </c>
      <c r="C25" s="61">
        <v>0</v>
      </c>
      <c r="D25" s="61">
        <f>IF((C25-B25)&lt;TIME(6,1,0),TIME(0,0,0),IF((C25-B25)&lt;TIME(9,31,0),$E$45,$E$46))</f>
        <v>0</v>
      </c>
      <c r="E25" s="45">
        <f t="shared" si="1"/>
        <v>-0.32833333333333331</v>
      </c>
      <c r="F25" s="45">
        <f t="shared" si="2"/>
        <v>0</v>
      </c>
      <c r="G25" s="62" t="s">
        <v>14</v>
      </c>
    </row>
    <row r="26" spans="1:7" ht="12.95" customHeight="1" x14ac:dyDescent="0.2">
      <c r="A26" s="112">
        <v>42204</v>
      </c>
      <c r="B26" s="109">
        <v>0</v>
      </c>
      <c r="C26" s="109">
        <v>0</v>
      </c>
      <c r="D26" s="109">
        <f t="shared" si="0"/>
        <v>0</v>
      </c>
      <c r="E26" s="110">
        <f>C26-B26-D26</f>
        <v>0</v>
      </c>
      <c r="F26" s="110">
        <f t="shared" si="2"/>
        <v>0</v>
      </c>
      <c r="G26" s="111" t="s">
        <v>14</v>
      </c>
    </row>
    <row r="27" spans="1:7" ht="12.95" customHeight="1" x14ac:dyDescent="0.2">
      <c r="A27" s="112">
        <v>42205</v>
      </c>
      <c r="B27" s="109">
        <v>0</v>
      </c>
      <c r="C27" s="109">
        <v>0</v>
      </c>
      <c r="D27" s="109">
        <f t="shared" si="0"/>
        <v>0</v>
      </c>
      <c r="E27" s="110">
        <f>C27-B27-D27</f>
        <v>0</v>
      </c>
      <c r="F27" s="110">
        <f t="shared" si="2"/>
        <v>0</v>
      </c>
      <c r="G27" s="111" t="s">
        <v>14</v>
      </c>
    </row>
    <row r="28" spans="1:7" ht="12.95" customHeight="1" x14ac:dyDescent="0.2">
      <c r="A28" s="52">
        <v>42206</v>
      </c>
      <c r="B28" s="61">
        <v>0</v>
      </c>
      <c r="C28" s="61">
        <v>0</v>
      </c>
      <c r="D28" s="61">
        <f t="shared" si="0"/>
        <v>0</v>
      </c>
      <c r="E28" s="45">
        <f t="shared" si="1"/>
        <v>-0.32833333333333331</v>
      </c>
      <c r="F28" s="45">
        <f t="shared" si="2"/>
        <v>0</v>
      </c>
      <c r="G28" s="62" t="s">
        <v>14</v>
      </c>
    </row>
    <row r="29" spans="1:7" ht="12.95" customHeight="1" x14ac:dyDescent="0.2">
      <c r="A29" s="52">
        <v>42207</v>
      </c>
      <c r="B29" s="36">
        <v>0</v>
      </c>
      <c r="C29" s="36">
        <v>0</v>
      </c>
      <c r="D29" s="36">
        <f>IF((C29-B29)&lt;TIME(6,1,0),TIME(0,0,0),IF((C29-B29)&lt;TIME(9,31,0),$E$45,$E$46))</f>
        <v>0</v>
      </c>
      <c r="E29" s="45">
        <f t="shared" si="1"/>
        <v>-0.32833333333333331</v>
      </c>
      <c r="F29" s="69">
        <f t="shared" si="2"/>
        <v>0</v>
      </c>
      <c r="G29" s="72" t="s">
        <v>14</v>
      </c>
    </row>
    <row r="30" spans="1:7" ht="12.95" customHeight="1" x14ac:dyDescent="0.2">
      <c r="A30" s="52">
        <v>42208</v>
      </c>
      <c r="B30" s="36">
        <v>0</v>
      </c>
      <c r="C30" s="36">
        <v>0</v>
      </c>
      <c r="D30" s="36">
        <f>IF((C30-B30)&lt;TIME(6,1,0),TIME(0,0,0),IF((C30-B30)&lt;TIME(9,31,0),$E$45,$E$46))</f>
        <v>0</v>
      </c>
      <c r="E30" s="45">
        <f t="shared" si="1"/>
        <v>-0.32833333333333331</v>
      </c>
      <c r="F30" s="69">
        <f t="shared" si="2"/>
        <v>0</v>
      </c>
      <c r="G30" s="72" t="s">
        <v>14</v>
      </c>
    </row>
    <row r="31" spans="1:7" ht="12.95" customHeight="1" x14ac:dyDescent="0.2">
      <c r="A31" s="52">
        <v>42209</v>
      </c>
      <c r="B31" s="61">
        <v>0</v>
      </c>
      <c r="C31" s="61">
        <v>0</v>
      </c>
      <c r="D31" s="61">
        <f>IF((C31-B31)&lt;TIME(6,1,0),TIME(0,0,0),IF((C31-B31)&lt;TIME(9,31,0),$E$45,$E$46))</f>
        <v>0</v>
      </c>
      <c r="E31" s="45">
        <f t="shared" si="1"/>
        <v>-0.32833333333333331</v>
      </c>
      <c r="F31" s="45">
        <f t="shared" si="2"/>
        <v>0</v>
      </c>
      <c r="G31" s="62" t="s">
        <v>14</v>
      </c>
    </row>
    <row r="32" spans="1:7" ht="12.95" customHeight="1" x14ac:dyDescent="0.2">
      <c r="A32" s="52">
        <v>42210</v>
      </c>
      <c r="B32" s="61">
        <v>0</v>
      </c>
      <c r="C32" s="61">
        <v>0</v>
      </c>
      <c r="D32" s="61">
        <f>IF((C32-B32)&lt;TIME(6,1,0),TIME(0,0,0),IF((C32-B32)&lt;TIME(9,31,0),$E$45,$E$46))</f>
        <v>0</v>
      </c>
      <c r="E32" s="45">
        <f t="shared" si="1"/>
        <v>-0.32833333333333331</v>
      </c>
      <c r="F32" s="45">
        <f t="shared" si="2"/>
        <v>0</v>
      </c>
      <c r="G32" s="62" t="s">
        <v>14</v>
      </c>
    </row>
    <row r="33" spans="1:7" ht="12.95" customHeight="1" x14ac:dyDescent="0.2">
      <c r="A33" s="112">
        <v>42211</v>
      </c>
      <c r="B33" s="109">
        <v>0</v>
      </c>
      <c r="C33" s="109">
        <v>0</v>
      </c>
      <c r="D33" s="109">
        <f t="shared" si="0"/>
        <v>0</v>
      </c>
      <c r="E33" s="110">
        <f>C33-B33-D33</f>
        <v>0</v>
      </c>
      <c r="F33" s="110">
        <f t="shared" si="2"/>
        <v>0</v>
      </c>
      <c r="G33" s="111" t="s">
        <v>14</v>
      </c>
    </row>
    <row r="34" spans="1:7" ht="12.95" customHeight="1" x14ac:dyDescent="0.2">
      <c r="A34" s="112">
        <v>42212</v>
      </c>
      <c r="B34" s="109">
        <v>0</v>
      </c>
      <c r="C34" s="109">
        <v>0</v>
      </c>
      <c r="D34" s="109">
        <f t="shared" si="0"/>
        <v>0</v>
      </c>
      <c r="E34" s="110">
        <f>C34-B34-D34</f>
        <v>0</v>
      </c>
      <c r="F34" s="110">
        <f t="shared" si="2"/>
        <v>0</v>
      </c>
      <c r="G34" s="111" t="s">
        <v>14</v>
      </c>
    </row>
    <row r="35" spans="1:7" ht="12.95" customHeight="1" x14ac:dyDescent="0.2">
      <c r="A35" s="52">
        <v>42213</v>
      </c>
      <c r="B35" s="61">
        <v>0</v>
      </c>
      <c r="C35" s="61">
        <v>0</v>
      </c>
      <c r="D35" s="61">
        <f t="shared" si="0"/>
        <v>0</v>
      </c>
      <c r="E35" s="45">
        <f t="shared" si="1"/>
        <v>-0.32833333333333331</v>
      </c>
      <c r="F35" s="45">
        <f t="shared" si="2"/>
        <v>0</v>
      </c>
      <c r="G35" s="62" t="s">
        <v>14</v>
      </c>
    </row>
    <row r="36" spans="1:7" ht="12.95" customHeight="1" x14ac:dyDescent="0.2">
      <c r="A36" s="52">
        <v>42214</v>
      </c>
      <c r="B36" s="36">
        <v>0</v>
      </c>
      <c r="C36" s="36">
        <v>0</v>
      </c>
      <c r="D36" s="36">
        <f t="shared" si="0"/>
        <v>0</v>
      </c>
      <c r="E36" s="45">
        <f t="shared" si="1"/>
        <v>-0.32833333333333331</v>
      </c>
      <c r="F36" s="69">
        <f t="shared" si="2"/>
        <v>0</v>
      </c>
      <c r="G36" s="72" t="s">
        <v>14</v>
      </c>
    </row>
    <row r="37" spans="1:7" ht="12.95" customHeight="1" x14ac:dyDescent="0.2">
      <c r="A37" s="52">
        <v>42215</v>
      </c>
      <c r="B37" s="36">
        <v>0</v>
      </c>
      <c r="C37" s="36">
        <v>0</v>
      </c>
      <c r="D37" s="36">
        <f t="shared" si="0"/>
        <v>0</v>
      </c>
      <c r="E37" s="45">
        <f t="shared" si="1"/>
        <v>-0.32833333333333331</v>
      </c>
      <c r="F37" s="69">
        <f t="shared" si="2"/>
        <v>0</v>
      </c>
      <c r="G37" s="72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6"/>
      <c r="B39" s="6"/>
      <c r="C39" s="80" t="s">
        <v>15</v>
      </c>
      <c r="D39" s="80"/>
      <c r="E39" s="80"/>
      <c r="F39" s="7">
        <f>SUM(E7:E37)+$F$6</f>
        <v>-47.936666666666646</v>
      </c>
      <c r="G39" s="8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'Jun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$I$10:$I$15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7" sqref="F37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'Jul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'Jul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'Jul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42216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49"/>
      <c r="B6" s="49"/>
      <c r="C6" s="78" t="s">
        <v>12</v>
      </c>
      <c r="D6" s="78"/>
      <c r="E6" s="78"/>
      <c r="F6" s="44">
        <f>'Jul 2019'!F39</f>
        <v>-47.936666666666646</v>
      </c>
      <c r="G6" s="66"/>
      <c r="H6" s="65"/>
    </row>
    <row r="7" spans="1:9" ht="12.95" customHeight="1" x14ac:dyDescent="0.2">
      <c r="A7" s="35">
        <v>42216</v>
      </c>
      <c r="B7" s="61">
        <v>0</v>
      </c>
      <c r="C7" s="61">
        <v>0</v>
      </c>
      <c r="D7" s="61">
        <f t="shared" ref="D7:D37" si="0">IF((C7-B7)&lt;TIME(6,1,0),TIME(0,0,0),IF((C7-B7)&lt;TIME(9,31,0),$E$45,$E$46))</f>
        <v>0</v>
      </c>
      <c r="E7" s="45">
        <f t="shared" ref="E7:E37" si="1">IF((G7)="U",(C7-B7-D7),IF((G7)="K",TIME(0,0,0),IF((G7)="B",TIME(0,0,0),IF((G7)="D",TIME(0,0,0),(C7-B7-D7-$E$48)))))</f>
        <v>-0.32833333333333331</v>
      </c>
      <c r="F7" s="45">
        <f t="shared" ref="F7:F37" si="2">IF(OR(((G7)="zaus"),((E7)&gt;(-$E$48)),((G7)="kA")),(F6+E7),TIME(0,0,0))</f>
        <v>0</v>
      </c>
      <c r="G7" s="62"/>
    </row>
    <row r="8" spans="1:9" ht="12.95" customHeight="1" x14ac:dyDescent="0.2">
      <c r="A8" s="35">
        <v>42217</v>
      </c>
      <c r="B8" s="61">
        <v>0</v>
      </c>
      <c r="C8" s="61">
        <v>0</v>
      </c>
      <c r="D8" s="61">
        <f t="shared" si="0"/>
        <v>0</v>
      </c>
      <c r="E8" s="45">
        <f t="shared" si="1"/>
        <v>-0.32833333333333331</v>
      </c>
      <c r="F8" s="45">
        <f t="shared" si="2"/>
        <v>0</v>
      </c>
      <c r="G8" s="62" t="s">
        <v>14</v>
      </c>
    </row>
    <row r="9" spans="1:9" ht="12.95" customHeight="1" x14ac:dyDescent="0.2">
      <c r="A9" s="113">
        <v>42218</v>
      </c>
      <c r="B9" s="109">
        <v>0</v>
      </c>
      <c r="C9" s="109">
        <v>0</v>
      </c>
      <c r="D9" s="109">
        <f t="shared" si="0"/>
        <v>0</v>
      </c>
      <c r="E9" s="110">
        <f>C9-B9-D9</f>
        <v>0</v>
      </c>
      <c r="F9" s="110">
        <f t="shared" si="2"/>
        <v>0</v>
      </c>
      <c r="G9" s="111"/>
    </row>
    <row r="10" spans="1:9" ht="12.95" customHeight="1" x14ac:dyDescent="0.2">
      <c r="A10" s="113">
        <v>42219</v>
      </c>
      <c r="B10" s="109">
        <v>0</v>
      </c>
      <c r="C10" s="109">
        <v>0</v>
      </c>
      <c r="D10" s="109">
        <f t="shared" si="0"/>
        <v>0</v>
      </c>
      <c r="E10" s="110">
        <f>C10-B10-D10</f>
        <v>0</v>
      </c>
      <c r="F10" s="110">
        <f t="shared" si="2"/>
        <v>0</v>
      </c>
      <c r="G10" s="111" t="s">
        <v>14</v>
      </c>
      <c r="I10" t="s">
        <v>36</v>
      </c>
    </row>
    <row r="11" spans="1:9" ht="12.95" customHeight="1" x14ac:dyDescent="0.2">
      <c r="A11" s="35">
        <v>42220</v>
      </c>
      <c r="B11" s="61">
        <v>0</v>
      </c>
      <c r="C11" s="61">
        <v>0</v>
      </c>
      <c r="D11" s="61">
        <f t="shared" si="0"/>
        <v>0</v>
      </c>
      <c r="E11" s="45">
        <f t="shared" si="1"/>
        <v>-0.32833333333333331</v>
      </c>
      <c r="F11" s="45">
        <f t="shared" si="2"/>
        <v>0</v>
      </c>
      <c r="G11" s="62" t="s">
        <v>14</v>
      </c>
      <c r="I11" t="s">
        <v>37</v>
      </c>
    </row>
    <row r="12" spans="1:9" ht="12.95" customHeight="1" x14ac:dyDescent="0.2">
      <c r="A12" s="35">
        <v>42221</v>
      </c>
      <c r="B12" s="36">
        <v>0</v>
      </c>
      <c r="C12" s="36">
        <v>0</v>
      </c>
      <c r="D12" s="36">
        <f t="shared" si="0"/>
        <v>0</v>
      </c>
      <c r="E12" s="45">
        <f t="shared" si="1"/>
        <v>-0.32833333333333331</v>
      </c>
      <c r="F12" s="69">
        <f t="shared" si="2"/>
        <v>0</v>
      </c>
      <c r="G12" s="72" t="s">
        <v>14</v>
      </c>
      <c r="I12" t="s">
        <v>31</v>
      </c>
    </row>
    <row r="13" spans="1:9" ht="12.95" customHeight="1" x14ac:dyDescent="0.2">
      <c r="A13" s="35">
        <v>42222</v>
      </c>
      <c r="B13" s="36">
        <v>0</v>
      </c>
      <c r="C13" s="36">
        <v>0</v>
      </c>
      <c r="D13" s="36">
        <f t="shared" si="0"/>
        <v>0</v>
      </c>
      <c r="E13" s="45">
        <f t="shared" si="1"/>
        <v>-0.32833333333333331</v>
      </c>
      <c r="F13" s="69">
        <f t="shared" si="2"/>
        <v>0</v>
      </c>
      <c r="G13" s="72" t="s">
        <v>14</v>
      </c>
      <c r="I13" t="s">
        <v>38</v>
      </c>
    </row>
    <row r="14" spans="1:9" ht="12.95" customHeight="1" x14ac:dyDescent="0.2">
      <c r="A14" s="35">
        <v>42223</v>
      </c>
      <c r="B14" s="61">
        <v>0</v>
      </c>
      <c r="C14" s="61">
        <v>0</v>
      </c>
      <c r="D14" s="61">
        <f t="shared" si="0"/>
        <v>0</v>
      </c>
      <c r="E14" s="45">
        <f t="shared" si="1"/>
        <v>-0.32833333333333331</v>
      </c>
      <c r="F14" s="45">
        <f t="shared" si="2"/>
        <v>0</v>
      </c>
      <c r="G14" s="62" t="s">
        <v>14</v>
      </c>
      <c r="I14" t="s">
        <v>33</v>
      </c>
    </row>
    <row r="15" spans="1:9" ht="12.95" customHeight="1" x14ac:dyDescent="0.2">
      <c r="A15" s="35">
        <v>42224</v>
      </c>
      <c r="B15" s="61">
        <v>0</v>
      </c>
      <c r="C15" s="61">
        <v>0</v>
      </c>
      <c r="D15" s="61">
        <f t="shared" si="0"/>
        <v>0</v>
      </c>
      <c r="E15" s="45">
        <f t="shared" si="1"/>
        <v>-0.32833333333333331</v>
      </c>
      <c r="F15" s="45">
        <f t="shared" si="2"/>
        <v>0</v>
      </c>
      <c r="G15" s="62" t="s">
        <v>14</v>
      </c>
      <c r="I15" t="s">
        <v>39</v>
      </c>
    </row>
    <row r="16" spans="1:9" ht="12.95" customHeight="1" x14ac:dyDescent="0.2">
      <c r="A16" s="113">
        <v>42225</v>
      </c>
      <c r="B16" s="109">
        <v>0</v>
      </c>
      <c r="C16" s="109">
        <v>0</v>
      </c>
      <c r="D16" s="109">
        <f t="shared" si="0"/>
        <v>0</v>
      </c>
      <c r="E16" s="110">
        <f>C16-B16-D16</f>
        <v>0</v>
      </c>
      <c r="F16" s="110">
        <f t="shared" si="2"/>
        <v>0</v>
      </c>
      <c r="G16" s="111" t="s">
        <v>14</v>
      </c>
    </row>
    <row r="17" spans="1:7" ht="12.95" customHeight="1" x14ac:dyDescent="0.2">
      <c r="A17" s="113">
        <v>42226</v>
      </c>
      <c r="B17" s="109">
        <v>0</v>
      </c>
      <c r="C17" s="109">
        <v>0</v>
      </c>
      <c r="D17" s="109">
        <f t="shared" si="0"/>
        <v>0</v>
      </c>
      <c r="E17" s="110">
        <f>C17-B17-D17</f>
        <v>0</v>
      </c>
      <c r="F17" s="110">
        <f t="shared" si="2"/>
        <v>0</v>
      </c>
      <c r="G17" s="111" t="s">
        <v>14</v>
      </c>
    </row>
    <row r="18" spans="1:7" ht="12.95" customHeight="1" x14ac:dyDescent="0.2">
      <c r="A18" s="35">
        <v>42227</v>
      </c>
      <c r="B18" s="61">
        <v>0</v>
      </c>
      <c r="C18" s="61">
        <v>0</v>
      </c>
      <c r="D18" s="61">
        <f t="shared" si="0"/>
        <v>0</v>
      </c>
      <c r="E18" s="45">
        <f t="shared" si="1"/>
        <v>-0.32833333333333331</v>
      </c>
      <c r="F18" s="45">
        <f t="shared" si="2"/>
        <v>0</v>
      </c>
      <c r="G18" s="62" t="s">
        <v>14</v>
      </c>
    </row>
    <row r="19" spans="1:7" ht="12.95" customHeight="1" x14ac:dyDescent="0.2">
      <c r="A19" s="35">
        <v>42228</v>
      </c>
      <c r="B19" s="36">
        <v>0</v>
      </c>
      <c r="C19" s="36">
        <v>0</v>
      </c>
      <c r="D19" s="36">
        <f t="shared" si="0"/>
        <v>0</v>
      </c>
      <c r="E19" s="45">
        <f t="shared" si="1"/>
        <v>-0.32833333333333331</v>
      </c>
      <c r="F19" s="69">
        <f t="shared" si="2"/>
        <v>0</v>
      </c>
      <c r="G19" s="72" t="s">
        <v>14</v>
      </c>
    </row>
    <row r="20" spans="1:7" ht="12.95" customHeight="1" x14ac:dyDescent="0.2">
      <c r="A20" s="35">
        <v>42229</v>
      </c>
      <c r="B20" s="36">
        <v>0</v>
      </c>
      <c r="C20" s="36">
        <v>0</v>
      </c>
      <c r="D20" s="36">
        <f t="shared" si="0"/>
        <v>0</v>
      </c>
      <c r="E20" s="45">
        <f t="shared" si="1"/>
        <v>-0.32833333333333331</v>
      </c>
      <c r="F20" s="69">
        <f t="shared" si="2"/>
        <v>0</v>
      </c>
      <c r="G20" s="72" t="s">
        <v>14</v>
      </c>
    </row>
    <row r="21" spans="1:7" ht="12.95" customHeight="1" x14ac:dyDescent="0.2">
      <c r="A21" s="35">
        <v>42230</v>
      </c>
      <c r="B21" s="61">
        <v>0</v>
      </c>
      <c r="C21" s="61">
        <v>0</v>
      </c>
      <c r="D21" s="61">
        <f t="shared" si="0"/>
        <v>0</v>
      </c>
      <c r="E21" s="45">
        <f t="shared" si="1"/>
        <v>-0.32833333333333331</v>
      </c>
      <c r="F21" s="45">
        <f t="shared" si="2"/>
        <v>0</v>
      </c>
      <c r="G21" s="62" t="s">
        <v>14</v>
      </c>
    </row>
    <row r="22" spans="1:7" ht="12.95" customHeight="1" x14ac:dyDescent="0.2">
      <c r="A22" s="35">
        <v>42231</v>
      </c>
      <c r="B22" s="61">
        <v>0</v>
      </c>
      <c r="C22" s="61">
        <v>0</v>
      </c>
      <c r="D22" s="61">
        <f t="shared" si="0"/>
        <v>0</v>
      </c>
      <c r="E22" s="45">
        <f t="shared" si="1"/>
        <v>-0.32833333333333331</v>
      </c>
      <c r="F22" s="45">
        <f t="shared" si="2"/>
        <v>0</v>
      </c>
      <c r="G22" s="62" t="s">
        <v>14</v>
      </c>
    </row>
    <row r="23" spans="1:7" ht="12.95" customHeight="1" x14ac:dyDescent="0.2">
      <c r="A23" s="113">
        <v>42232</v>
      </c>
      <c r="B23" s="109">
        <v>0</v>
      </c>
      <c r="C23" s="109">
        <v>0</v>
      </c>
      <c r="D23" s="109">
        <f t="shared" si="0"/>
        <v>0</v>
      </c>
      <c r="E23" s="110">
        <f>C23-B23-D23</f>
        <v>0</v>
      </c>
      <c r="F23" s="110">
        <f t="shared" si="2"/>
        <v>0</v>
      </c>
      <c r="G23" s="111" t="s">
        <v>14</v>
      </c>
    </row>
    <row r="24" spans="1:7" ht="12.95" customHeight="1" x14ac:dyDescent="0.2">
      <c r="A24" s="113">
        <v>42233</v>
      </c>
      <c r="B24" s="109">
        <v>0</v>
      </c>
      <c r="C24" s="109">
        <v>0</v>
      </c>
      <c r="D24" s="109">
        <f t="shared" si="0"/>
        <v>0</v>
      </c>
      <c r="E24" s="110">
        <f>C24-B24-D24</f>
        <v>0</v>
      </c>
      <c r="F24" s="110">
        <f t="shared" si="2"/>
        <v>0</v>
      </c>
      <c r="G24" s="111" t="s">
        <v>14</v>
      </c>
    </row>
    <row r="25" spans="1:7" ht="12.95" customHeight="1" x14ac:dyDescent="0.2">
      <c r="A25" s="35">
        <v>42234</v>
      </c>
      <c r="B25" s="61">
        <v>0</v>
      </c>
      <c r="C25" s="61">
        <v>0</v>
      </c>
      <c r="D25" s="61">
        <f t="shared" si="0"/>
        <v>0</v>
      </c>
      <c r="E25" s="45">
        <f t="shared" si="1"/>
        <v>-0.32833333333333331</v>
      </c>
      <c r="F25" s="45">
        <f t="shared" si="2"/>
        <v>0</v>
      </c>
      <c r="G25" s="62" t="s">
        <v>14</v>
      </c>
    </row>
    <row r="26" spans="1:7" ht="12.95" customHeight="1" x14ac:dyDescent="0.2">
      <c r="A26" s="35">
        <v>42235</v>
      </c>
      <c r="B26" s="36">
        <v>0</v>
      </c>
      <c r="C26" s="36">
        <v>0</v>
      </c>
      <c r="D26" s="36">
        <f t="shared" si="0"/>
        <v>0</v>
      </c>
      <c r="E26" s="45">
        <f t="shared" si="1"/>
        <v>-0.32833333333333331</v>
      </c>
      <c r="F26" s="69">
        <f t="shared" si="2"/>
        <v>0</v>
      </c>
      <c r="G26" s="72" t="s">
        <v>14</v>
      </c>
    </row>
    <row r="27" spans="1:7" ht="12.95" customHeight="1" x14ac:dyDescent="0.2">
      <c r="A27" s="35">
        <v>42236</v>
      </c>
      <c r="B27" s="36">
        <v>0</v>
      </c>
      <c r="C27" s="36">
        <v>0</v>
      </c>
      <c r="D27" s="36">
        <f t="shared" si="0"/>
        <v>0</v>
      </c>
      <c r="E27" s="45">
        <f t="shared" si="1"/>
        <v>-0.32833333333333331</v>
      </c>
      <c r="F27" s="69">
        <f t="shared" si="2"/>
        <v>0</v>
      </c>
      <c r="G27" s="72" t="s">
        <v>14</v>
      </c>
    </row>
    <row r="28" spans="1:7" ht="12.95" customHeight="1" x14ac:dyDescent="0.2">
      <c r="A28" s="35">
        <v>42237</v>
      </c>
      <c r="B28" s="61">
        <v>0</v>
      </c>
      <c r="C28" s="61">
        <v>0</v>
      </c>
      <c r="D28" s="61">
        <f t="shared" si="0"/>
        <v>0</v>
      </c>
      <c r="E28" s="45">
        <f t="shared" si="1"/>
        <v>-0.32833333333333331</v>
      </c>
      <c r="F28" s="45">
        <f t="shared" si="2"/>
        <v>0</v>
      </c>
      <c r="G28" s="62" t="s">
        <v>14</v>
      </c>
    </row>
    <row r="29" spans="1:7" ht="12.95" customHeight="1" x14ac:dyDescent="0.2">
      <c r="A29" s="35">
        <v>42238</v>
      </c>
      <c r="B29" s="61">
        <v>0</v>
      </c>
      <c r="C29" s="61">
        <v>0</v>
      </c>
      <c r="D29" s="61">
        <f t="shared" si="0"/>
        <v>0</v>
      </c>
      <c r="E29" s="45">
        <f t="shared" si="1"/>
        <v>-0.32833333333333331</v>
      </c>
      <c r="F29" s="45">
        <f t="shared" si="2"/>
        <v>0</v>
      </c>
      <c r="G29" s="62" t="s">
        <v>14</v>
      </c>
    </row>
    <row r="30" spans="1:7" ht="12.95" customHeight="1" x14ac:dyDescent="0.2">
      <c r="A30" s="113">
        <v>42239</v>
      </c>
      <c r="B30" s="109">
        <v>0</v>
      </c>
      <c r="C30" s="109">
        <v>0</v>
      </c>
      <c r="D30" s="109">
        <f t="shared" si="0"/>
        <v>0</v>
      </c>
      <c r="E30" s="110">
        <f>C30-B30-D30</f>
        <v>0</v>
      </c>
      <c r="F30" s="110">
        <f t="shared" si="2"/>
        <v>0</v>
      </c>
      <c r="G30" s="111" t="s">
        <v>14</v>
      </c>
    </row>
    <row r="31" spans="1:7" ht="12.95" customHeight="1" x14ac:dyDescent="0.2">
      <c r="A31" s="113">
        <v>42240</v>
      </c>
      <c r="B31" s="109">
        <v>0</v>
      </c>
      <c r="C31" s="109">
        <v>0</v>
      </c>
      <c r="D31" s="109">
        <f t="shared" si="0"/>
        <v>0</v>
      </c>
      <c r="E31" s="110">
        <f>C31-B31-D31</f>
        <v>0</v>
      </c>
      <c r="F31" s="110">
        <f t="shared" si="2"/>
        <v>0</v>
      </c>
      <c r="G31" s="111" t="s">
        <v>14</v>
      </c>
    </row>
    <row r="32" spans="1:7" ht="12.95" customHeight="1" x14ac:dyDescent="0.2">
      <c r="A32" s="35">
        <v>42241</v>
      </c>
      <c r="B32" s="61">
        <v>0</v>
      </c>
      <c r="C32" s="61">
        <v>0</v>
      </c>
      <c r="D32" s="61">
        <f t="shared" si="0"/>
        <v>0</v>
      </c>
      <c r="E32" s="45">
        <f t="shared" si="1"/>
        <v>-0.32833333333333331</v>
      </c>
      <c r="F32" s="45">
        <f t="shared" si="2"/>
        <v>0</v>
      </c>
      <c r="G32" s="62" t="s">
        <v>14</v>
      </c>
    </row>
    <row r="33" spans="1:7" ht="12.95" customHeight="1" x14ac:dyDescent="0.2">
      <c r="A33" s="35">
        <v>42242</v>
      </c>
      <c r="B33" s="36">
        <v>0</v>
      </c>
      <c r="C33" s="36">
        <v>0</v>
      </c>
      <c r="D33" s="36">
        <f t="shared" si="0"/>
        <v>0</v>
      </c>
      <c r="E33" s="45">
        <f t="shared" si="1"/>
        <v>-0.32833333333333331</v>
      </c>
      <c r="F33" s="69">
        <f t="shared" si="2"/>
        <v>0</v>
      </c>
      <c r="G33" s="72" t="s">
        <v>14</v>
      </c>
    </row>
    <row r="34" spans="1:7" ht="12.95" customHeight="1" x14ac:dyDescent="0.2">
      <c r="A34" s="35">
        <v>42243</v>
      </c>
      <c r="B34" s="36">
        <v>0</v>
      </c>
      <c r="C34" s="36">
        <v>0</v>
      </c>
      <c r="D34" s="36">
        <f t="shared" si="0"/>
        <v>0</v>
      </c>
      <c r="E34" s="45">
        <f t="shared" si="1"/>
        <v>-0.32833333333333331</v>
      </c>
      <c r="F34" s="69">
        <f t="shared" si="2"/>
        <v>0</v>
      </c>
      <c r="G34" s="72" t="s">
        <v>14</v>
      </c>
    </row>
    <row r="35" spans="1:7" ht="12.95" customHeight="1" x14ac:dyDescent="0.2">
      <c r="A35" s="35">
        <v>42244</v>
      </c>
      <c r="B35" s="61">
        <v>0</v>
      </c>
      <c r="C35" s="61">
        <v>0</v>
      </c>
      <c r="D35" s="61">
        <f t="shared" si="0"/>
        <v>0</v>
      </c>
      <c r="E35" s="45">
        <f t="shared" si="1"/>
        <v>-0.32833333333333331</v>
      </c>
      <c r="F35" s="45">
        <f t="shared" si="2"/>
        <v>0</v>
      </c>
      <c r="G35" s="62" t="s">
        <v>14</v>
      </c>
    </row>
    <row r="36" spans="1:7" ht="12.95" customHeight="1" x14ac:dyDescent="0.2">
      <c r="A36" s="35">
        <v>42245</v>
      </c>
      <c r="B36" s="61">
        <v>0</v>
      </c>
      <c r="C36" s="61">
        <v>0</v>
      </c>
      <c r="D36" s="61">
        <f t="shared" si="0"/>
        <v>0</v>
      </c>
      <c r="E36" s="45">
        <f t="shared" si="1"/>
        <v>-0.32833333333333331</v>
      </c>
      <c r="F36" s="45">
        <f t="shared" si="2"/>
        <v>0</v>
      </c>
      <c r="G36" s="62" t="s">
        <v>14</v>
      </c>
    </row>
    <row r="37" spans="1:7" ht="12.95" customHeight="1" x14ac:dyDescent="0.2">
      <c r="A37" s="113">
        <v>42246</v>
      </c>
      <c r="B37" s="109">
        <v>0</v>
      </c>
      <c r="C37" s="109">
        <v>0</v>
      </c>
      <c r="D37" s="109">
        <f t="shared" si="0"/>
        <v>0</v>
      </c>
      <c r="E37" s="110">
        <f>C37-B37-D37</f>
        <v>0</v>
      </c>
      <c r="F37" s="110">
        <f t="shared" si="2"/>
        <v>0</v>
      </c>
      <c r="G37" s="111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11"/>
      <c r="B39" s="11"/>
      <c r="C39" s="80" t="s">
        <v>15</v>
      </c>
      <c r="D39" s="80"/>
      <c r="E39" s="80"/>
      <c r="F39" s="7">
        <f>SUM(E7:E37)+$F$6</f>
        <v>-55.159999999999975</v>
      </c>
      <c r="G39" s="34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'Jul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7">
      <formula1>$I$10:$I$15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125" zoomScaleNormal="102" workbookViewId="0">
      <selection activeCell="F36" sqref="F36"/>
    </sheetView>
  </sheetViews>
  <sheetFormatPr baseColWidth="10" defaultRowHeight="12.75" x14ac:dyDescent="0.2"/>
  <cols>
    <col min="1" max="1" width="11" customWidth="1"/>
    <col min="2" max="4" width="8.25" customWidth="1"/>
    <col min="5" max="5" width="9.625" customWidth="1"/>
    <col min="6" max="6" width="11.125" customWidth="1"/>
    <col min="7" max="7" width="12.75" customWidth="1"/>
    <col min="8" max="8" width="11" customWidth="1"/>
    <col min="9" max="9" width="11" hidden="1" customWidth="1"/>
  </cols>
  <sheetData>
    <row r="1" spans="1:9" ht="12.95" customHeight="1" x14ac:dyDescent="0.2">
      <c r="A1" s="75" t="s">
        <v>0</v>
      </c>
      <c r="B1" s="75"/>
      <c r="C1" s="75"/>
      <c r="D1" s="37"/>
      <c r="E1" s="40" t="s">
        <v>1</v>
      </c>
      <c r="F1" s="76">
        <f>'Aug 2019'!F1:G1</f>
        <v>0</v>
      </c>
      <c r="G1" s="76"/>
    </row>
    <row r="2" spans="1:9" ht="12.95" customHeight="1" x14ac:dyDescent="0.2">
      <c r="A2" s="75"/>
      <c r="B2" s="75"/>
      <c r="C2" s="75"/>
      <c r="D2" s="37"/>
      <c r="E2" s="40" t="s">
        <v>2</v>
      </c>
      <c r="F2" s="76">
        <f>'Aug 2019'!F2:G2</f>
        <v>0</v>
      </c>
      <c r="G2" s="76"/>
    </row>
    <row r="3" spans="1:9" ht="17.100000000000001" customHeight="1" x14ac:dyDescent="0.2">
      <c r="A3" s="75"/>
      <c r="B3" s="75"/>
      <c r="C3" s="75"/>
      <c r="D3" s="37"/>
      <c r="E3" s="40" t="s">
        <v>27</v>
      </c>
      <c r="F3" s="76">
        <f>'Aug 2019'!F3:G3</f>
        <v>0</v>
      </c>
      <c r="G3" s="76"/>
    </row>
    <row r="4" spans="1:9" ht="12.95" customHeight="1" x14ac:dyDescent="0.2">
      <c r="A4" s="75"/>
      <c r="B4" s="75"/>
      <c r="C4" s="75"/>
      <c r="D4" s="37"/>
      <c r="E4" s="38" t="s">
        <v>4</v>
      </c>
      <c r="F4" s="83">
        <v>42247</v>
      </c>
      <c r="G4" s="83"/>
    </row>
    <row r="5" spans="1:9" ht="78.75" x14ac:dyDescent="0.2">
      <c r="A5" s="41" t="s">
        <v>5</v>
      </c>
      <c r="B5" s="41" t="s">
        <v>6</v>
      </c>
      <c r="C5" s="41" t="s">
        <v>7</v>
      </c>
      <c r="D5" s="41" t="s">
        <v>8</v>
      </c>
      <c r="E5" s="42" t="s">
        <v>9</v>
      </c>
      <c r="F5" s="42" t="s">
        <v>10</v>
      </c>
      <c r="G5" s="43" t="s">
        <v>28</v>
      </c>
    </row>
    <row r="6" spans="1:9" s="6" customFormat="1" ht="12.95" customHeight="1" x14ac:dyDescent="0.2">
      <c r="A6" s="49"/>
      <c r="B6" s="49"/>
      <c r="C6" s="78" t="s">
        <v>12</v>
      </c>
      <c r="D6" s="78"/>
      <c r="E6" s="78"/>
      <c r="F6" s="44">
        <f>'Aug 2019'!F39</f>
        <v>-55.159999999999975</v>
      </c>
      <c r="G6" s="66"/>
      <c r="H6" s="65"/>
    </row>
    <row r="7" spans="1:9" ht="12.95" customHeight="1" x14ac:dyDescent="0.2">
      <c r="A7" s="112">
        <v>42247</v>
      </c>
      <c r="B7" s="109">
        <v>0</v>
      </c>
      <c r="C7" s="109">
        <v>0</v>
      </c>
      <c r="D7" s="109">
        <f t="shared" ref="D7:D36" si="0">IF((C7-B7)&lt;TIME(6,1,0),TIME(0,0,0),IF((C7-B7)&lt;TIME(9,31,0),$E$45,$E$46))</f>
        <v>0</v>
      </c>
      <c r="E7" s="110">
        <f>C7-B7-D7</f>
        <v>0</v>
      </c>
      <c r="F7" s="110">
        <f t="shared" ref="F7:F36" si="1">IF(OR(((G7)="zaus"),((E7)&gt;(-$E$48)),((G7)="kA")),(F6+E7),TIME(0,0,0))</f>
        <v>-55.159999999999975</v>
      </c>
      <c r="G7" s="111" t="s">
        <v>14</v>
      </c>
    </row>
    <row r="8" spans="1:9" ht="12.95" customHeight="1" x14ac:dyDescent="0.2">
      <c r="A8" s="52">
        <v>42248</v>
      </c>
      <c r="B8" s="61">
        <v>0</v>
      </c>
      <c r="C8" s="61">
        <v>0</v>
      </c>
      <c r="D8" s="61">
        <f t="shared" si="0"/>
        <v>0</v>
      </c>
      <c r="E8" s="45">
        <f t="shared" ref="E7:E36" si="2">IF((G8)="U",(C8-B8-D8),IF((G8)="K",TIME(0,0,0),IF((G8)="B",TIME(0,0,0),IF((G8)="D",TIME(0,0,0),(C8-B8-D8-$E$48)))))</f>
        <v>-0.32833333333333331</v>
      </c>
      <c r="F8" s="45">
        <f t="shared" si="1"/>
        <v>0</v>
      </c>
      <c r="G8" s="62"/>
    </row>
    <row r="9" spans="1:9" ht="12.95" customHeight="1" x14ac:dyDescent="0.2">
      <c r="A9" s="52">
        <v>42249</v>
      </c>
      <c r="B9" s="36">
        <v>0</v>
      </c>
      <c r="C9" s="36">
        <v>0</v>
      </c>
      <c r="D9" s="36">
        <f t="shared" si="0"/>
        <v>0</v>
      </c>
      <c r="E9" s="45">
        <f t="shared" si="2"/>
        <v>-0.32833333333333331</v>
      </c>
      <c r="F9" s="69">
        <f t="shared" si="1"/>
        <v>0</v>
      </c>
      <c r="G9" s="72"/>
    </row>
    <row r="10" spans="1:9" ht="12.95" customHeight="1" x14ac:dyDescent="0.2">
      <c r="A10" s="52">
        <v>42250</v>
      </c>
      <c r="B10" s="36">
        <v>0</v>
      </c>
      <c r="C10" s="36">
        <v>0</v>
      </c>
      <c r="D10" s="36">
        <f t="shared" si="0"/>
        <v>0</v>
      </c>
      <c r="E10" s="45">
        <f t="shared" si="2"/>
        <v>-0.32833333333333331</v>
      </c>
      <c r="F10" s="69">
        <f t="shared" si="1"/>
        <v>0</v>
      </c>
      <c r="G10" s="72"/>
      <c r="I10" t="s">
        <v>36</v>
      </c>
    </row>
    <row r="11" spans="1:9" ht="12.95" customHeight="1" x14ac:dyDescent="0.2">
      <c r="A11" s="52">
        <v>42251</v>
      </c>
      <c r="B11" s="61">
        <v>0</v>
      </c>
      <c r="C11" s="61">
        <v>0</v>
      </c>
      <c r="D11" s="61">
        <f t="shared" si="0"/>
        <v>0</v>
      </c>
      <c r="E11" s="45">
        <f t="shared" si="2"/>
        <v>-0.32833333333333331</v>
      </c>
      <c r="F11" s="45">
        <f t="shared" si="1"/>
        <v>0</v>
      </c>
      <c r="G11" s="62" t="s">
        <v>14</v>
      </c>
      <c r="I11" t="s">
        <v>37</v>
      </c>
    </row>
    <row r="12" spans="1:9" ht="12.95" customHeight="1" x14ac:dyDescent="0.2">
      <c r="A12" s="52">
        <v>42252</v>
      </c>
      <c r="B12" s="61">
        <v>0</v>
      </c>
      <c r="C12" s="61">
        <v>0</v>
      </c>
      <c r="D12" s="61">
        <f t="shared" si="0"/>
        <v>0</v>
      </c>
      <c r="E12" s="45">
        <f t="shared" si="2"/>
        <v>-0.32833333333333331</v>
      </c>
      <c r="F12" s="45">
        <f t="shared" si="1"/>
        <v>0</v>
      </c>
      <c r="G12" s="62" t="s">
        <v>14</v>
      </c>
      <c r="I12" t="s">
        <v>31</v>
      </c>
    </row>
    <row r="13" spans="1:9" ht="12.95" customHeight="1" x14ac:dyDescent="0.2">
      <c r="A13" s="112">
        <v>42253</v>
      </c>
      <c r="B13" s="109">
        <v>0</v>
      </c>
      <c r="C13" s="109">
        <v>0</v>
      </c>
      <c r="D13" s="109">
        <f t="shared" si="0"/>
        <v>0</v>
      </c>
      <c r="E13" s="110">
        <f>C13-B13-D13</f>
        <v>0</v>
      </c>
      <c r="F13" s="110">
        <f t="shared" si="1"/>
        <v>0</v>
      </c>
      <c r="G13" s="111" t="s">
        <v>14</v>
      </c>
      <c r="I13" t="s">
        <v>38</v>
      </c>
    </row>
    <row r="14" spans="1:9" ht="12.95" customHeight="1" x14ac:dyDescent="0.2">
      <c r="A14" s="112">
        <v>42254</v>
      </c>
      <c r="B14" s="109">
        <v>0</v>
      </c>
      <c r="C14" s="109">
        <v>0</v>
      </c>
      <c r="D14" s="109">
        <f t="shared" si="0"/>
        <v>0</v>
      </c>
      <c r="E14" s="110">
        <f>C14-B14-D14</f>
        <v>0</v>
      </c>
      <c r="F14" s="110">
        <f t="shared" si="1"/>
        <v>0</v>
      </c>
      <c r="G14" s="111" t="s">
        <v>14</v>
      </c>
      <c r="I14" t="s">
        <v>33</v>
      </c>
    </row>
    <row r="15" spans="1:9" ht="12.95" customHeight="1" x14ac:dyDescent="0.2">
      <c r="A15" s="52">
        <v>42255</v>
      </c>
      <c r="B15" s="61">
        <v>0</v>
      </c>
      <c r="C15" s="61">
        <v>0</v>
      </c>
      <c r="D15" s="61">
        <f t="shared" si="0"/>
        <v>0</v>
      </c>
      <c r="E15" s="45">
        <f t="shared" si="2"/>
        <v>-0.32833333333333331</v>
      </c>
      <c r="F15" s="45">
        <f t="shared" si="1"/>
        <v>0</v>
      </c>
      <c r="G15" s="62" t="s">
        <v>14</v>
      </c>
      <c r="I15" t="s">
        <v>39</v>
      </c>
    </row>
    <row r="16" spans="1:9" ht="12.95" customHeight="1" x14ac:dyDescent="0.2">
      <c r="A16" s="52">
        <v>42256</v>
      </c>
      <c r="B16" s="36">
        <v>0</v>
      </c>
      <c r="C16" s="36">
        <v>0</v>
      </c>
      <c r="D16" s="36">
        <f t="shared" si="0"/>
        <v>0</v>
      </c>
      <c r="E16" s="45">
        <f t="shared" si="2"/>
        <v>-0.32833333333333331</v>
      </c>
      <c r="F16" s="69">
        <f t="shared" si="1"/>
        <v>0</v>
      </c>
      <c r="G16" s="72"/>
    </row>
    <row r="17" spans="1:7" ht="12.95" customHeight="1" x14ac:dyDescent="0.2">
      <c r="A17" s="52">
        <v>42257</v>
      </c>
      <c r="B17" s="36">
        <v>0</v>
      </c>
      <c r="C17" s="36">
        <v>0</v>
      </c>
      <c r="D17" s="36">
        <f t="shared" si="0"/>
        <v>0</v>
      </c>
      <c r="E17" s="45">
        <f t="shared" si="2"/>
        <v>-0.32833333333333331</v>
      </c>
      <c r="F17" s="69">
        <f t="shared" si="1"/>
        <v>0</v>
      </c>
      <c r="G17" s="72"/>
    </row>
    <row r="18" spans="1:7" ht="12.95" customHeight="1" x14ac:dyDescent="0.2">
      <c r="A18" s="52">
        <v>42258</v>
      </c>
      <c r="B18" s="61">
        <v>0</v>
      </c>
      <c r="C18" s="61">
        <v>0</v>
      </c>
      <c r="D18" s="61">
        <f t="shared" si="0"/>
        <v>0</v>
      </c>
      <c r="E18" s="45">
        <f t="shared" si="2"/>
        <v>-0.32833333333333331</v>
      </c>
      <c r="F18" s="45">
        <f t="shared" si="1"/>
        <v>0</v>
      </c>
      <c r="G18" s="62" t="s">
        <v>14</v>
      </c>
    </row>
    <row r="19" spans="1:7" ht="12.95" customHeight="1" x14ac:dyDescent="0.2">
      <c r="A19" s="52">
        <v>42259</v>
      </c>
      <c r="B19" s="61">
        <v>0</v>
      </c>
      <c r="C19" s="61">
        <v>0</v>
      </c>
      <c r="D19" s="61">
        <f t="shared" si="0"/>
        <v>0</v>
      </c>
      <c r="E19" s="45">
        <f t="shared" si="2"/>
        <v>-0.32833333333333331</v>
      </c>
      <c r="F19" s="45">
        <f t="shared" si="1"/>
        <v>0</v>
      </c>
      <c r="G19" s="62" t="s">
        <v>14</v>
      </c>
    </row>
    <row r="20" spans="1:7" ht="12.95" customHeight="1" x14ac:dyDescent="0.2">
      <c r="A20" s="112">
        <v>42260</v>
      </c>
      <c r="B20" s="109">
        <v>0</v>
      </c>
      <c r="C20" s="109">
        <v>0</v>
      </c>
      <c r="D20" s="109">
        <f t="shared" si="0"/>
        <v>0</v>
      </c>
      <c r="E20" s="110">
        <f>C20-B20-D20</f>
        <v>0</v>
      </c>
      <c r="F20" s="110">
        <f t="shared" si="1"/>
        <v>0</v>
      </c>
      <c r="G20" s="111" t="s">
        <v>14</v>
      </c>
    </row>
    <row r="21" spans="1:7" ht="12.95" customHeight="1" x14ac:dyDescent="0.2">
      <c r="A21" s="112">
        <v>42261</v>
      </c>
      <c r="B21" s="109">
        <v>0</v>
      </c>
      <c r="C21" s="109">
        <v>0</v>
      </c>
      <c r="D21" s="109">
        <f t="shared" si="0"/>
        <v>0</v>
      </c>
      <c r="E21" s="110">
        <f>C21-B21-D21</f>
        <v>0</v>
      </c>
      <c r="F21" s="110">
        <f t="shared" si="1"/>
        <v>0</v>
      </c>
      <c r="G21" s="111" t="s">
        <v>14</v>
      </c>
    </row>
    <row r="22" spans="1:7" ht="12.95" customHeight="1" x14ac:dyDescent="0.2">
      <c r="A22" s="52">
        <v>42262</v>
      </c>
      <c r="B22" s="61">
        <v>0</v>
      </c>
      <c r="C22" s="61">
        <v>0</v>
      </c>
      <c r="D22" s="61">
        <f t="shared" si="0"/>
        <v>0</v>
      </c>
      <c r="E22" s="45">
        <f t="shared" si="2"/>
        <v>-0.32833333333333331</v>
      </c>
      <c r="F22" s="45">
        <f t="shared" si="1"/>
        <v>0</v>
      </c>
      <c r="G22" s="62" t="s">
        <v>14</v>
      </c>
    </row>
    <row r="23" spans="1:7" ht="12.95" customHeight="1" x14ac:dyDescent="0.2">
      <c r="A23" s="52">
        <v>42263</v>
      </c>
      <c r="B23" s="36">
        <v>0</v>
      </c>
      <c r="C23" s="36">
        <v>0</v>
      </c>
      <c r="D23" s="36">
        <f t="shared" si="0"/>
        <v>0</v>
      </c>
      <c r="E23" s="45">
        <f t="shared" si="2"/>
        <v>-0.32833333333333331</v>
      </c>
      <c r="F23" s="69">
        <f t="shared" si="1"/>
        <v>0</v>
      </c>
      <c r="G23" s="72"/>
    </row>
    <row r="24" spans="1:7" ht="12.95" customHeight="1" x14ac:dyDescent="0.2">
      <c r="A24" s="52">
        <v>42264</v>
      </c>
      <c r="B24" s="36">
        <v>0</v>
      </c>
      <c r="C24" s="36">
        <v>0</v>
      </c>
      <c r="D24" s="36">
        <f t="shared" si="0"/>
        <v>0</v>
      </c>
      <c r="E24" s="45">
        <f t="shared" si="2"/>
        <v>-0.32833333333333331</v>
      </c>
      <c r="F24" s="69">
        <f t="shared" si="1"/>
        <v>0</v>
      </c>
      <c r="G24" s="72"/>
    </row>
    <row r="25" spans="1:7" ht="12.95" customHeight="1" x14ac:dyDescent="0.2">
      <c r="A25" s="52">
        <v>42265</v>
      </c>
      <c r="B25" s="61">
        <v>0</v>
      </c>
      <c r="C25" s="61">
        <v>0</v>
      </c>
      <c r="D25" s="61">
        <f t="shared" si="0"/>
        <v>0</v>
      </c>
      <c r="E25" s="45">
        <f t="shared" si="2"/>
        <v>-0.32833333333333331</v>
      </c>
      <c r="F25" s="45">
        <f t="shared" si="1"/>
        <v>0</v>
      </c>
      <c r="G25" s="62" t="s">
        <v>14</v>
      </c>
    </row>
    <row r="26" spans="1:7" ht="12.95" customHeight="1" x14ac:dyDescent="0.2">
      <c r="A26" s="52">
        <v>42266</v>
      </c>
      <c r="B26" s="61">
        <v>0</v>
      </c>
      <c r="C26" s="61">
        <v>0</v>
      </c>
      <c r="D26" s="61">
        <f t="shared" si="0"/>
        <v>0</v>
      </c>
      <c r="E26" s="45">
        <f t="shared" si="2"/>
        <v>-0.32833333333333331</v>
      </c>
      <c r="F26" s="45">
        <f t="shared" si="1"/>
        <v>0</v>
      </c>
      <c r="G26" s="62" t="s">
        <v>14</v>
      </c>
    </row>
    <row r="27" spans="1:7" ht="12.95" customHeight="1" x14ac:dyDescent="0.2">
      <c r="A27" s="112">
        <v>42267</v>
      </c>
      <c r="B27" s="109">
        <v>0</v>
      </c>
      <c r="C27" s="109">
        <v>0</v>
      </c>
      <c r="D27" s="109">
        <f t="shared" si="0"/>
        <v>0</v>
      </c>
      <c r="E27" s="110">
        <f>C27-B27-D27</f>
        <v>0</v>
      </c>
      <c r="F27" s="110">
        <f t="shared" si="1"/>
        <v>0</v>
      </c>
      <c r="G27" s="111" t="s">
        <v>14</v>
      </c>
    </row>
    <row r="28" spans="1:7" ht="12.95" customHeight="1" x14ac:dyDescent="0.2">
      <c r="A28" s="112">
        <v>42268</v>
      </c>
      <c r="B28" s="109">
        <v>0</v>
      </c>
      <c r="C28" s="109">
        <v>0</v>
      </c>
      <c r="D28" s="109">
        <f t="shared" si="0"/>
        <v>0</v>
      </c>
      <c r="E28" s="110">
        <f>C28-B28-D28</f>
        <v>0</v>
      </c>
      <c r="F28" s="110">
        <f t="shared" si="1"/>
        <v>0</v>
      </c>
      <c r="G28" s="111" t="s">
        <v>14</v>
      </c>
    </row>
    <row r="29" spans="1:7" ht="12.95" customHeight="1" x14ac:dyDescent="0.2">
      <c r="A29" s="52">
        <v>42269</v>
      </c>
      <c r="B29" s="61">
        <v>0</v>
      </c>
      <c r="C29" s="61">
        <v>0</v>
      </c>
      <c r="D29" s="61">
        <f t="shared" si="0"/>
        <v>0</v>
      </c>
      <c r="E29" s="45">
        <f t="shared" si="2"/>
        <v>-0.32833333333333331</v>
      </c>
      <c r="F29" s="45">
        <f t="shared" si="1"/>
        <v>0</v>
      </c>
      <c r="G29" s="62" t="s">
        <v>14</v>
      </c>
    </row>
    <row r="30" spans="1:7" ht="12.95" customHeight="1" x14ac:dyDescent="0.2">
      <c r="A30" s="52">
        <v>42270</v>
      </c>
      <c r="B30" s="36">
        <v>0</v>
      </c>
      <c r="C30" s="36">
        <v>0</v>
      </c>
      <c r="D30" s="36">
        <f t="shared" si="0"/>
        <v>0</v>
      </c>
      <c r="E30" s="45">
        <f t="shared" si="2"/>
        <v>-0.32833333333333331</v>
      </c>
      <c r="F30" s="69">
        <f t="shared" si="1"/>
        <v>0</v>
      </c>
      <c r="G30" s="72"/>
    </row>
    <row r="31" spans="1:7" ht="12.95" customHeight="1" x14ac:dyDescent="0.2">
      <c r="A31" s="52">
        <v>42271</v>
      </c>
      <c r="B31" s="36">
        <v>0</v>
      </c>
      <c r="C31" s="36">
        <v>0</v>
      </c>
      <c r="D31" s="36">
        <f t="shared" si="0"/>
        <v>0</v>
      </c>
      <c r="E31" s="45">
        <f t="shared" si="2"/>
        <v>-0.32833333333333331</v>
      </c>
      <c r="F31" s="69">
        <f t="shared" si="1"/>
        <v>0</v>
      </c>
      <c r="G31" s="72"/>
    </row>
    <row r="32" spans="1:7" ht="12.95" customHeight="1" x14ac:dyDescent="0.2">
      <c r="A32" s="52">
        <v>42272</v>
      </c>
      <c r="B32" s="61">
        <v>0</v>
      </c>
      <c r="C32" s="61">
        <v>0</v>
      </c>
      <c r="D32" s="61">
        <f t="shared" si="0"/>
        <v>0</v>
      </c>
      <c r="E32" s="45">
        <f t="shared" si="2"/>
        <v>-0.32833333333333331</v>
      </c>
      <c r="F32" s="45">
        <f t="shared" si="1"/>
        <v>0</v>
      </c>
      <c r="G32" s="62" t="s">
        <v>14</v>
      </c>
    </row>
    <row r="33" spans="1:7" ht="12.95" customHeight="1" x14ac:dyDescent="0.2">
      <c r="A33" s="52">
        <v>42273</v>
      </c>
      <c r="B33" s="61">
        <v>0</v>
      </c>
      <c r="C33" s="61">
        <v>0</v>
      </c>
      <c r="D33" s="61">
        <f t="shared" si="0"/>
        <v>0</v>
      </c>
      <c r="E33" s="45">
        <f t="shared" si="2"/>
        <v>-0.32833333333333331</v>
      </c>
      <c r="F33" s="45">
        <f t="shared" si="1"/>
        <v>0</v>
      </c>
      <c r="G33" s="62" t="s">
        <v>14</v>
      </c>
    </row>
    <row r="34" spans="1:7" ht="12.95" customHeight="1" x14ac:dyDescent="0.2">
      <c r="A34" s="112">
        <v>42274</v>
      </c>
      <c r="B34" s="109">
        <v>0</v>
      </c>
      <c r="C34" s="109">
        <v>0</v>
      </c>
      <c r="D34" s="109">
        <f t="shared" si="0"/>
        <v>0</v>
      </c>
      <c r="E34" s="110">
        <f>C34-B34-D34</f>
        <v>0</v>
      </c>
      <c r="F34" s="110">
        <f t="shared" si="1"/>
        <v>0</v>
      </c>
      <c r="G34" s="111" t="s">
        <v>14</v>
      </c>
    </row>
    <row r="35" spans="1:7" ht="12.95" customHeight="1" x14ac:dyDescent="0.2">
      <c r="A35" s="112">
        <v>42275</v>
      </c>
      <c r="B35" s="109">
        <v>0</v>
      </c>
      <c r="C35" s="109">
        <v>0</v>
      </c>
      <c r="D35" s="109">
        <f t="shared" si="0"/>
        <v>0</v>
      </c>
      <c r="E35" s="110">
        <f>C35-B35-D35</f>
        <v>0</v>
      </c>
      <c r="F35" s="110">
        <f t="shared" si="1"/>
        <v>0</v>
      </c>
      <c r="G35" s="111" t="s">
        <v>14</v>
      </c>
    </row>
    <row r="36" spans="1:7" ht="12.95" customHeight="1" x14ac:dyDescent="0.2">
      <c r="A36" s="52">
        <v>42276</v>
      </c>
      <c r="B36" s="61">
        <v>0</v>
      </c>
      <c r="C36" s="61">
        <v>0</v>
      </c>
      <c r="D36" s="61">
        <f t="shared" si="0"/>
        <v>0</v>
      </c>
      <c r="E36" s="45">
        <f t="shared" si="2"/>
        <v>-0.32833333333333331</v>
      </c>
      <c r="F36" s="45">
        <f t="shared" si="1"/>
        <v>0</v>
      </c>
      <c r="G36" s="62" t="s">
        <v>14</v>
      </c>
    </row>
    <row r="37" spans="1:7" x14ac:dyDescent="0.2">
      <c r="A37" s="1"/>
      <c r="B37" s="19"/>
      <c r="C37" s="19"/>
      <c r="D37" s="19"/>
      <c r="E37" s="19"/>
      <c r="F37" s="20"/>
      <c r="G37" s="23" t="s">
        <v>14</v>
      </c>
    </row>
    <row r="38" spans="1:7" ht="3" customHeight="1" x14ac:dyDescent="0.2">
      <c r="A38" s="2"/>
      <c r="B38" s="3"/>
      <c r="C38" s="3"/>
      <c r="D38" s="3"/>
      <c r="E38" s="3"/>
      <c r="F38" s="4"/>
      <c r="G38" s="5"/>
    </row>
    <row r="39" spans="1:7" ht="12.95" customHeight="1" x14ac:dyDescent="0.2">
      <c r="A39" s="11"/>
      <c r="B39" s="11"/>
      <c r="C39" s="80" t="s">
        <v>15</v>
      </c>
      <c r="D39" s="80"/>
      <c r="E39" s="80"/>
      <c r="F39" s="7">
        <f>SUM(E7:E37)+$F$6</f>
        <v>-62.054999999999971</v>
      </c>
      <c r="G39" s="34"/>
    </row>
    <row r="40" spans="1:7" ht="11.1" customHeight="1" x14ac:dyDescent="0.2">
      <c r="A40" s="9" t="s">
        <v>16</v>
      </c>
      <c r="B40" s="10"/>
      <c r="C40" s="11"/>
      <c r="D40" s="11"/>
      <c r="E40" s="11"/>
      <c r="F40" s="12"/>
      <c r="G40" s="11"/>
    </row>
    <row r="41" spans="1:7" ht="14.1" customHeight="1" x14ac:dyDescent="0.2">
      <c r="A41" s="81" t="s">
        <v>17</v>
      </c>
      <c r="B41" s="81"/>
      <c r="C41" s="81"/>
      <c r="D41" s="81"/>
      <c r="E41" s="11"/>
      <c r="F41" s="11"/>
      <c r="G41" s="11"/>
    </row>
    <row r="42" spans="1:7" ht="12.95" customHeight="1" x14ac:dyDescent="0.2">
      <c r="A42" s="74" t="s">
        <v>18</v>
      </c>
      <c r="B42" s="74"/>
      <c r="C42" s="74"/>
      <c r="D42" s="13"/>
      <c r="E42" s="11"/>
      <c r="F42" s="11"/>
      <c r="G42" s="11"/>
    </row>
    <row r="43" spans="1:7" ht="12.95" customHeight="1" x14ac:dyDescent="0.2">
      <c r="A43" s="81" t="s">
        <v>19</v>
      </c>
      <c r="B43" s="81"/>
      <c r="C43" s="81"/>
      <c r="D43" s="81"/>
      <c r="E43" s="11"/>
      <c r="F43" s="74" t="s">
        <v>20</v>
      </c>
      <c r="G43" s="74"/>
    </row>
    <row r="44" spans="1:7" ht="12.95" customHeight="1" x14ac:dyDescent="0.2">
      <c r="A44" s="74" t="s">
        <v>21</v>
      </c>
      <c r="B44" s="74"/>
      <c r="C44" s="74"/>
      <c r="D44" s="13"/>
      <c r="E44" s="11"/>
      <c r="F44" s="11"/>
      <c r="G44" s="11"/>
    </row>
    <row r="45" spans="1:7" ht="12.95" customHeight="1" x14ac:dyDescent="0.2">
      <c r="A45" s="74" t="s">
        <v>22</v>
      </c>
      <c r="B45" s="74">
        <v>2.0833333333333332E-2</v>
      </c>
      <c r="C45" s="74"/>
      <c r="D45" s="13"/>
      <c r="E45" s="14">
        <v>2.0833333333333332E-2</v>
      </c>
      <c r="F45" s="11"/>
      <c r="G45" s="11"/>
    </row>
    <row r="46" spans="1:7" ht="12" customHeight="1" x14ac:dyDescent="0.2">
      <c r="A46" s="74" t="s">
        <v>23</v>
      </c>
      <c r="B46" s="74">
        <v>3.125E-2</v>
      </c>
      <c r="C46" s="74"/>
      <c r="D46" s="13"/>
      <c r="E46" s="14">
        <v>3.125E-2</v>
      </c>
      <c r="F46" s="74" t="s">
        <v>24</v>
      </c>
      <c r="G46" s="74"/>
    </row>
    <row r="47" spans="1:7" x14ac:dyDescent="0.2">
      <c r="A47" s="79" t="s">
        <v>25</v>
      </c>
      <c r="B47" s="79"/>
      <c r="C47" s="79"/>
      <c r="D47" s="13"/>
      <c r="E47" s="15">
        <f>'Aug 2019'!$E$47</f>
        <v>1.6416666666666666</v>
      </c>
      <c r="F47" s="10"/>
      <c r="G47" s="13"/>
    </row>
    <row r="48" spans="1:7" ht="12.95" customHeight="1" x14ac:dyDescent="0.2">
      <c r="A48" s="74" t="s">
        <v>26</v>
      </c>
      <c r="B48" s="74">
        <v>0.30555555555555552</v>
      </c>
      <c r="C48" s="74"/>
      <c r="D48" s="13"/>
      <c r="E48" s="14">
        <f>$E$47/5</f>
        <v>0.32833333333333331</v>
      </c>
      <c r="F48" s="11"/>
      <c r="G48" s="11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</sheetData>
  <sheetProtection sheet="1" objects="1" scenarios="1"/>
  <mergeCells count="17">
    <mergeCell ref="A45:C45"/>
    <mergeCell ref="A46:C46"/>
    <mergeCell ref="F46:G46"/>
    <mergeCell ref="A47:C47"/>
    <mergeCell ref="A48:C48"/>
    <mergeCell ref="C39:E39"/>
    <mergeCell ref="A41:D41"/>
    <mergeCell ref="A42:C42"/>
    <mergeCell ref="A43:D43"/>
    <mergeCell ref="F43:G43"/>
    <mergeCell ref="A44:C44"/>
    <mergeCell ref="A1:C4"/>
    <mergeCell ref="F1:G1"/>
    <mergeCell ref="F2:G2"/>
    <mergeCell ref="F3:G3"/>
    <mergeCell ref="F4:G4"/>
    <mergeCell ref="C6:E6"/>
  </mergeCells>
  <phoneticPr fontId="11" type="noConversion"/>
  <dataValidations count="1">
    <dataValidation type="list" allowBlank="1" showInputMessage="1" showErrorMessage="1" sqref="G7:G36">
      <formula1>$I$10:$I$15</formula1>
    </dataValidation>
  </dataValidation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Jan 2019</vt:lpstr>
      <vt:lpstr>Feb 2019</vt:lpstr>
      <vt:lpstr>Mar 2019</vt:lpstr>
      <vt:lpstr>Apr 2019</vt:lpstr>
      <vt:lpstr>Mai 2019</vt:lpstr>
      <vt:lpstr>Jun 2019</vt:lpstr>
      <vt:lpstr>Jul 2019</vt:lpstr>
      <vt:lpstr>Aug 2019</vt:lpstr>
      <vt:lpstr>Sep 2019</vt:lpstr>
      <vt:lpstr>Okt 2019</vt:lpstr>
      <vt:lpstr>Nov 2019</vt:lpstr>
      <vt:lpstr>Dez 2019</vt:lpstr>
      <vt:lpstr>auswahl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iWantCookies</dc:creator>
  <cp:lastModifiedBy>kalle</cp:lastModifiedBy>
  <cp:lastPrinted>2016-01-04T15:17:10Z</cp:lastPrinted>
  <dcterms:created xsi:type="dcterms:W3CDTF">2015-12-25T11:55:06Z</dcterms:created>
  <dcterms:modified xsi:type="dcterms:W3CDTF">2018-12-04T11:43:50Z</dcterms:modified>
</cp:coreProperties>
</file>